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8624" windowHeight="4068" activeTab="0"/>
  </bookViews>
  <sheets>
    <sheet name="1502" sheetId="1" r:id="rId1"/>
  </sheets>
  <definedNames>
    <definedName name="_xlnm.Print_Titles" localSheetId="0">'1502'!$3:$3</definedName>
  </definedNames>
  <calcPr fullCalcOnLoad="1"/>
</workbook>
</file>

<file path=xl/sharedStrings.xml><?xml version="1.0" encoding="utf-8"?>
<sst xmlns="http://schemas.openxmlformats.org/spreadsheetml/2006/main" count="837" uniqueCount="322">
  <si>
    <t>รหัสงบประมาณ</t>
  </si>
  <si>
    <t>1500201056700001</t>
  </si>
  <si>
    <t>ค่าใช้จ่ายในการประชาสัมพันธ์การพัฒนาตามแนวทางพระราชดำริและเทิดทูนไว้ซึ่งสถาบัน</t>
  </si>
  <si>
    <t>1500201056700002</t>
  </si>
  <si>
    <t>ค่าใช้จ่ายในการขับเคลื่อนหลักการทรงงานและการพัฒนาตามหลักปรัญชาของเศรษฐกิจพอเพียง</t>
  </si>
  <si>
    <t>1500206029700001</t>
  </si>
  <si>
    <t>ค่าใช้จ่ายในการขับเคลื่อนการดำเนินงานป้องกันและแก้ไขปัญหายาเสพติด</t>
  </si>
  <si>
    <t>1500206029700002</t>
  </si>
  <si>
    <t>ค่าใช้จ่ายในการรณรงค์ ป้องกันและแก้ไขปัญหายาเสพติด (ToBe Number One)</t>
  </si>
  <si>
    <t>ค่าใช้จ่ายในการสนับสนุนการป้องกันและแก้ไขปัญหายาเสพติดในระดับพื้นที่</t>
  </si>
  <si>
    <t>ค่าใช้จ่ายในการปลูกฝังสำนึกรักสามัคคีและเสริมสร้างความปรองดอง</t>
  </si>
  <si>
    <t>ค่าใช้จ่ายในการสนับสนุนการขับเคลื่อนการดำเนินงานเขตพัฒนาเศรษฐกิจพิเศษ</t>
  </si>
  <si>
    <t>1500257039000000</t>
  </si>
  <si>
    <t>โครงการพัฒนาสถาปัตยกรรมองค์กรของกระทรวงมหาดไทย</t>
  </si>
  <si>
    <t>ค่าก่อสร้างศูนย์ราชการจังหวัดสุรินทร์ ตำบลนอกเมือง อำเภอเมืองสุรินทร์ จังหวัดสุรินทร์</t>
  </si>
  <si>
    <t>ค่าก่อสร้างหอประชุมจังหวัดร้อยเอ็ด ตำบลในเมือง อำเภอเมืองร้อยเอ็ด จังหวัดร้อยเอ็ด</t>
  </si>
  <si>
    <t>ค่าต่อเติมศาลากลางจังหวัดนครนายก ตำบลท่าช้าง อำเภอเมืองนครนายก จังหวัดนครนายก</t>
  </si>
  <si>
    <t>1500257039700001</t>
  </si>
  <si>
    <t>ค่าใช้จ่ายในการบริหารงานศูนย์ดำรงธรรมกระทรวงมหาดไทย</t>
  </si>
  <si>
    <t>ค่าใช้จ่ายในการสนับสนุนการดำเนินการแก้ไขปัญหาความเดือดร้อนเร่งด่วนของประชาชนในจังหวัด/และนโยบายของรัฐบาล</t>
  </si>
  <si>
    <t>1500257039700003</t>
  </si>
  <si>
    <t>ค่าใช้จ่ายในการสนับสนุนการขับเคลื่อนนโยบายรัฐบาลตามแนวทางประชารัฐ</t>
  </si>
  <si>
    <t>1500257039700004</t>
  </si>
  <si>
    <t>ค่าใช้จ่ายในการจัดทำระบบป้องกันและรักษาความปลอดภัยในการเก็บรักษาฐานข้อมูลบุคลากรของระบบสารสนเทศทรัพยากรบุคคลกระทรวงมหาดไทย</t>
  </si>
  <si>
    <t>1500257039700005</t>
  </si>
  <si>
    <t>ค่าใช้จ่ายในการพัฒนาระบบการบริหารราชการของกระทรวงมหาดไทย</t>
  </si>
  <si>
    <t>1500257039700006</t>
  </si>
  <si>
    <t>ค่าใชจ่ายในการดำเนินการดูแลบำรุงรักษาและระบบรักษาความปลอดภัยพระราชวังสนามจันทร์</t>
  </si>
  <si>
    <t>1500257058700001</t>
  </si>
  <si>
    <t>ค่าใช้จ่ายในการบูรณาการแผนระดับพื้นที่</t>
  </si>
  <si>
    <t>ค่าใช้จ่ายในการปลูกจิตสำนึกจริยธรรมและคุณธรรมให้กับบุคลากรภาครัฐ องค์กรภาคประชาชนในระดับจังหวัด</t>
  </si>
  <si>
    <t>1500261028700002</t>
  </si>
  <si>
    <t>ค่าใช้จ่ายในการขับเคลื่อนการสร้างคุณธรรม จริยธรรม และความโปร่งใสของกระทรวงมหาดไทย</t>
  </si>
  <si>
    <t>1500261028700003</t>
  </si>
  <si>
    <t>ค่าใช้จ่ายในการปลูกจิตสำนึกจริยธรรมและคุณธรรมให้กับบุคลากรภาครัฐของกระทรวงมหาดไทย</t>
  </si>
  <si>
    <t>1500265023000000</t>
  </si>
  <si>
    <t>1500266003000000</t>
  </si>
  <si>
    <t>1500266003500001</t>
  </si>
  <si>
    <t>ค่าใช้จ่ายในการจัดงานวันเด็กและเยาวชนแห่งชาติ</t>
  </si>
  <si>
    <t>1500266003500002</t>
  </si>
  <si>
    <t>เงินอุดหนุนสภาสถาปนิก</t>
  </si>
  <si>
    <t>1500266003500003</t>
  </si>
  <si>
    <t>ค่าใช้จ่ายในการส่งเสริมศิลปวัฒนธรรมและประเพณีของจังหวัดชายแดนภาคใต้</t>
  </si>
  <si>
    <t>1500266003500004</t>
  </si>
  <si>
    <t>ค่าสมาชิกคณะกรรมการระหว่างรัฐบาลเกี่ยวกับการย้ายถิ่นที่อยู่(IOM)</t>
  </si>
  <si>
    <t>ค่าใช้จ่ายในการพัฒนาและขยายเครือข่ายประชาชนด้านการข่าว</t>
  </si>
  <si>
    <t>1500266003700002</t>
  </si>
  <si>
    <t>ค่าใช้จ่ายในการบูรณาการความร่วมมือระหว่างภาครัฐและเอกชนในการขับเคลื่อนยุทธศาสตร์การพัฒนาเศรษฐกิจจังหวัดและกลุ่มจังหวัดเพื่อเชื่อมโยงกรอบอนุภูมิภาคสู่ประชาคมอาเซียน</t>
  </si>
  <si>
    <t>1500266003700003</t>
  </si>
  <si>
    <t>ค่าใช้จ่ายในการเจรจาและประชุมนานาชาติ</t>
  </si>
  <si>
    <t>1500266003700004</t>
  </si>
  <si>
    <t>ค่าใช้จ่ายในการพัฒนาและส่งเสริมการบริหารงานบุคคลส่วนท้องถิ่น</t>
  </si>
  <si>
    <t>1500266003700005</t>
  </si>
  <si>
    <t>ค่าใช้จ่ายในการส่งเสริมและพัฒนาการบริหารงาน จังหวัดและกลุ่มจังหวัดแบบบูรณาการ</t>
  </si>
  <si>
    <t>1500266003700006</t>
  </si>
  <si>
    <t>ค่าใช้จ่ายในการจัดทำรายงานประจำปีของคณะกรรมการมาตรฐานการบริหารงานบุคคลส่วนท้องถิ่นและสำนักงานคณะกรรมการมาตรฐานการบริหารงานบุคคลส่วนท้องถิ่น</t>
  </si>
  <si>
    <t>1500266003700007</t>
  </si>
  <si>
    <t>ค่าใช้จ่ายในการจัดทำรายงานผลการดำเนินงานตามนโยบายของรัฐบาลและกระทรวงมหาดไทย</t>
  </si>
  <si>
    <t>1500266003700008</t>
  </si>
  <si>
    <t>ค่าใช้จ่ายเพื่อสนับสนุนการขับเคลื่อนประชาคมอาเซียน</t>
  </si>
  <si>
    <t>1500266003700009</t>
  </si>
  <si>
    <t>ค่าใช้จ่ายเพื่อสนับสนุนการดำเนินงานในพื้นที่จังหวัดชายแดนภาคใต้</t>
  </si>
  <si>
    <t>รหัสกิจกรรมหลัก</t>
  </si>
  <si>
    <t>แหล่งของเงิน</t>
  </si>
  <si>
    <t>หน่วยงาน</t>
  </si>
  <si>
    <t>รายการ</t>
  </si>
  <si>
    <t>1. แผนงานยุทธศาสตร์ การเสริมสร้างความมั่นคงสถาบันหลักของชาติ</t>
  </si>
  <si>
    <t>1 โครงการขับเคลื่อนหลักการทรงงาน การพัฒนาตามหลักปรัชญาของเศรษฐกิจพอเพียง</t>
  </si>
  <si>
    <t>กิจกรรม 1 ส่งเสริมการขับเคลื่อนหลักการทรงงาน และการพัฒนาตามหลักปรัชญาของเศรษฐกิจพอเพียง</t>
  </si>
  <si>
    <t>กิจกรรม 2 เสริมสร้างเครือข่ายสื่อสารเพื่อความมั่นคง</t>
  </si>
  <si>
    <t>2. แผนงานยุทธศาสตร์ การปรับกระบวนการทำงานของกลไกที่เกี่ยวข้องจากแนวดิ่งสู่แนวราบ</t>
  </si>
  <si>
    <t>กิจกรรม 3 ส่งเสริมการปลูกฝังจิตสำนึกรักสามัคคีและเสริมสร้างความปรองดองของคนในชาติ</t>
  </si>
  <si>
    <t>2 โครงการปลูกฝังจิตสำนึกรักสามัคคีและส่งเสริมความปรองดองของคนในชาติ</t>
  </si>
  <si>
    <t>3. แผนงานบูรณาการ การป้องกัน ปราบปรามและบำบัดรักษาผู้ติดยาเสพติด</t>
  </si>
  <si>
    <t>3 โครงการสนับสนุนการป้องกันปราบปราม และบำบัดรักษาผู้ติดยาเสพติดกระทรวงมหาดไทย</t>
  </si>
  <si>
    <t>กิจกรรม 4 สนับสนุนการแก้ไขปัญหายาเสพติดในระดับพื้นที่</t>
  </si>
  <si>
    <t>4. แผนงานบูรณาการ การพัฒนาพื้นที่เศรษฐกิจพิเศษ</t>
  </si>
  <si>
    <t>4 โครงการสนับสนุนการขับเคลื่อนการดำเนินงานเขตพัฒนาเศรษฐกิจพิเศษ</t>
  </si>
  <si>
    <t>กิจกรรม 5 สนับสนุนการดำเนินงานเขตพัฒนาเศรษฐกิจพิเศษ</t>
  </si>
  <si>
    <t>5. แผนงานบูรณาการ การต่อต้านการทุจริตและประพฤติมิชอบ</t>
  </si>
  <si>
    <t>5 โครงการสร้างคุณธรรม จริยธรรมและความโปร่งใสให้แก่บุคลากรของกระทรวงมหาดไทย</t>
  </si>
  <si>
    <t>6. แผนงานยุทธศาสตร์ การพัฒนาประสิทธิภาพการบริหารราชแผ่นดิน</t>
  </si>
  <si>
    <t>6 โครงการสนับสนุนการพัฒนาประสิทธิภาพการบริหารราชการ</t>
  </si>
  <si>
    <t>กิจกรรม 8 สนับสนุนการแก้ไขปัญหาความเดือดร้อนเร่งด่วนของประชาชนในระดับพื้นที่/นโยบายสำคัญรัฐบาล</t>
  </si>
  <si>
    <t>กิจกรรม 9 สนับสนุนและอำนวยการศูนย์ดำรงธรรมกระทรวงมหาดไทย</t>
  </si>
  <si>
    <t>กิจกรรม 10 สนับสนุนการขับเคลื่อนงานนโยบายสู่การปฏิบัติในพื้นที่</t>
  </si>
  <si>
    <t>กิจกรรม 11 สนับสนุนการบริหารจัดการภาครัฐ</t>
  </si>
  <si>
    <t>7 โครงการขับเคลื่อนแผนพัฒนาพื้นที่</t>
  </si>
  <si>
    <t>กิจกรรม 12 สนับสนุนการขับเคลื่อนแผนพัฒนาพื้นที่</t>
  </si>
  <si>
    <t>7. แผนงานพื้นฐาน ด้านการปรับสมดุลและพัฒนาระบบการบริหารจัดการภาครัฐ</t>
  </si>
  <si>
    <t>8 ผลผลิตส่วนราชการมีการบริหารจัดการที่มีประสิทธิภาพ</t>
  </si>
  <si>
    <t>กิจกรรม 13 เสริมสร้างการบริหารจัดการเชิงยุทธศาสตร์</t>
  </si>
  <si>
    <t>กิจกรรม 14 สนับสนุนการบริหารงานพื้นที่แบบบูรณาการ</t>
  </si>
  <si>
    <t>กิจกรรม 15 บริหารและพัฒนาทรัพยากรบุคคล ระบบงานและจัดการความรู้</t>
  </si>
  <si>
    <t>กิจกรรม 16 อำนวยความเป็นธรรมและสร้างเสริมราชการใสสะอาด</t>
  </si>
  <si>
    <t>กิจกรรม 17 อำนวยการและประสานงานรัฐมนตรี</t>
  </si>
  <si>
    <t>กิจกรรม 18 ประชาสัมพันธ์และเผยแพร่</t>
  </si>
  <si>
    <t>กิจกรรม 19 การพิจารณาร่างกฎหมายและข้อหารือทางข้อกฎหมาย</t>
  </si>
  <si>
    <t>กิจกรรม 20 พัฒนาและส่งเสริมการบริหารงานบุคคลส่วนท้องถิ่น</t>
  </si>
  <si>
    <t>กิจกรรม 21 พัฒนาประสิทธิภาพและประสานงานการข่าวกรองและพัฒนาการข่าวภาคประชาชน</t>
  </si>
  <si>
    <t>กิจกรรม 22 อำนวยการและประสานนโยบายกิจการต่างประเทศ กิจการชายแดนและผู้อพยพ</t>
  </si>
  <si>
    <t>กิจกรรม 23 อำนวยการและประสานงานภาครัฐ</t>
  </si>
  <si>
    <t>กิจกรรม 24 สนับสนุนการบริหารราชการทั่วไป</t>
  </si>
  <si>
    <t>กิจกรรม 25 สนับสนุนการพัฒนาระบบเทคโนโลยีสารสนเทศและการสื่อสาร</t>
  </si>
  <si>
    <t>8. แผนงานบุคลากรภาครัฐ</t>
  </si>
  <si>
    <t>9 รายการค่าใช้จ่ายบุคลากรภาครัฐ พัฒนาประสิทธิภาพการบริหารราชการแผ่นดิน</t>
  </si>
  <si>
    <t>กิจกรรม 26 บริหารทรัพยากรบุคคลขององค์กร</t>
  </si>
  <si>
    <t>หน่วยงาน สำนักนโยบายและแผน สป. (สนผ.สป) รหัสศูนย์ต้นทุนหน่วยงาน 1500200001</t>
  </si>
  <si>
    <t>หน่วยงาน กองสารนิเทศ สป. (สน.สป.) รหัสศูนย์ต้นทุนหน่วยงาน 1500200007</t>
  </si>
  <si>
    <t>หน่วยงาน สำนักพัฒนาและส่งเสริมการบริหารราชการจังหวัด (สบจ.สป.) รหัสศูนย์ต้นทุนหน่วยงาน 1500200002</t>
  </si>
  <si>
    <t>หน่วยงาน ศูนย์ปฏิบัติการต่อต้านการทุจริต มท. (ศปท.มท.) รหัสศูนย์ต้นทุนหน่วยงาน 1500200178</t>
  </si>
  <si>
    <t>หน่วยงาน ศูนย์ดำรงธรรมกระทรวงมหาดไทย (ศดธ.มท.) รหัสศูนย์ต้นทุนหน่วยงาน 1500200179</t>
  </si>
  <si>
    <t>หน่วยงาน กองคลัง สป. (กค.สป.) รหัสศูนย์ต้นทุนหน่วยงาน 1500200020</t>
  </si>
  <si>
    <t>หน่วยงาน สถาบันดำรงราชานุภาพ (สดร.) รหัสศูนย์ต้นทุนหน่วยงาน 1500200005</t>
  </si>
  <si>
    <t>หน่วยงาน กองการเจ้าหน้าที่ (กจ.สป.) รหัสศูนย์ต้นทุนหน่วยงาน 1500200011</t>
  </si>
  <si>
    <t>หน่วยงาน กลุ่มพัฒนาระบบบริหาร (กพร.สป.) รหัสศูนย์ต้นทุนหน่วยงาน 1500200017</t>
  </si>
  <si>
    <t>หน่วยงาน สำนักตรวจราชการและเรื่องราวร้องทุกข์ (สตร.สป.) รหัสศูนย์ต้นทุนหน่วยงาน 1500200008</t>
  </si>
  <si>
    <t>หน่วยงาน ส่วนตรวจสอบภายในระดับกระทรวง (ตภ.มท.) รหัสศูนย์ต้นทุนหน่วยงาน 1500200014</t>
  </si>
  <si>
    <t>หน่วยงาน ส่วนตรวจสอบภายในระดับกรม (ตภ.สป.) รหัสศูนย์ต้นทุนหน่วยงาน 1500200015</t>
  </si>
  <si>
    <t>หน่วยงาน สำนักงานรัฐมนตรี กระทรวงมหาดไทย (สร.มท.) รหัสศูนย์ต้นทุนหน่วยงาน 1500200021</t>
  </si>
  <si>
    <t>หน่วยงาน สำนักกฎหมาย สป. (สกม.สป.) รหัสศูนย์ต้นทุนหน่วยงาน 1500200006</t>
  </si>
  <si>
    <t>หน่วยงาน สำนักงานคณะกรรมการมาตรฐานการบริหารงานบุคคลส่วนท้องถิ่น สป. (สกถ.สป.) รหัสศูนย์ต้นทุนหน่วยงาน 1500200003</t>
  </si>
  <si>
    <t>หน่วยงาน ศูนย์ปฏิบัติการข่าว มท. (ศปข.มท) รหัสศูนย์ต้นทุนหน่วยงาน 1500200016</t>
  </si>
  <si>
    <t>หน่วยงาน กองการต่างประเทศ (ตท.สป.) รหัสศูนย์ต้นทุนหน่วยงาน 1500200009</t>
  </si>
  <si>
    <t>หน่วยงาน กองกลาง สป. (กก.สป.) รหัสศูนย์ต้นทุนหน่วยงาน 1500200010</t>
  </si>
  <si>
    <t>หน่วยงาน กลุ่มงานสนับสนุนปลัดกระทรวง (กสป.สป.) รหัสศูนย์ต้นทุนหน่วยงาน 1500200012</t>
  </si>
  <si>
    <t>หน่วยงาน ศูนย์เทคโนโลยีสารสนเทศและการสื่อสาร สป. (ศสส.สป.) รหัสศูนย์ต้นทุนหน่วยงาน 1500200004</t>
  </si>
  <si>
    <t>งบบุคลากร</t>
  </si>
  <si>
    <t>งบดำเนินงาน</t>
  </si>
  <si>
    <t>หมายเหตุ</t>
  </si>
  <si>
    <t>(เงินเดือน)</t>
  </si>
  <si>
    <t>(ค่าจ้างประจำ)</t>
  </si>
  <si>
    <t>(ค่าตอบแทนพนักงานราชการ)</t>
  </si>
  <si>
    <t>(ค่าตอบแทน)</t>
  </si>
  <si>
    <t>(ค่าใช้สอย)</t>
  </si>
  <si>
    <t>(ค่าวัสดุ)</t>
  </si>
  <si>
    <t>(ค่าสาธารณูปโภค)</t>
  </si>
  <si>
    <t>สนผ.สป.</t>
  </si>
  <si>
    <t>สน.สป.</t>
  </si>
  <si>
    <t>สบจ.สป.</t>
  </si>
  <si>
    <t>ศปท.มท.</t>
  </si>
  <si>
    <t>ศดธ.มท.</t>
  </si>
  <si>
    <t>กค.สป.</t>
  </si>
  <si>
    <t>สดร.สป.</t>
  </si>
  <si>
    <t>กจ.สป.</t>
  </si>
  <si>
    <t>กพร.สป.</t>
  </si>
  <si>
    <t>สตร.สป.</t>
  </si>
  <si>
    <t>ตภ.มท.</t>
  </si>
  <si>
    <t>ตภ.สป.</t>
  </si>
  <si>
    <t>สร.มท.</t>
  </si>
  <si>
    <t>สกม.สป.</t>
  </si>
  <si>
    <t>สกถ.สป.</t>
  </si>
  <si>
    <t>ศปข.มท.</t>
  </si>
  <si>
    <t>ตท.สป.</t>
  </si>
  <si>
    <t>กก.สป.</t>
  </si>
  <si>
    <t>กสป.สป.</t>
  </si>
  <si>
    <t>ศสส.สป.</t>
  </si>
  <si>
    <t>150021000N2017</t>
  </si>
  <si>
    <t>150021000N2016</t>
  </si>
  <si>
    <t>150021000N2019</t>
  </si>
  <si>
    <t>150021000N2018</t>
  </si>
  <si>
    <t>150021000N2020</t>
  </si>
  <si>
    <t>กิจกรรม 6 สนับสนุนการปลูกจิตสำนึกจริยธรรมและคุณธรรมในระดับจังหวัด</t>
  </si>
  <si>
    <t>150021000N2026</t>
  </si>
  <si>
    <t>กิจกรรม 7 สนับสนุนการปลูกจิตสำนึกจริยธรรมและคุณธรรมของกระทรวงมหาดไทย</t>
  </si>
  <si>
    <t>150021000N2027</t>
  </si>
  <si>
    <t>150021000N2021</t>
  </si>
  <si>
    <t>150021000N2023</t>
  </si>
  <si>
    <t>150021000N2022</t>
  </si>
  <si>
    <t>150021000N2024</t>
  </si>
  <si>
    <t>150021000N2025</t>
  </si>
  <si>
    <t>150021000N2032</t>
  </si>
  <si>
    <t>150021000N2033</t>
  </si>
  <si>
    <t>150021000N2034</t>
  </si>
  <si>
    <t>150021000N2035</t>
  </si>
  <si>
    <t>150021000N2036</t>
  </si>
  <si>
    <t>150021000N2037</t>
  </si>
  <si>
    <t>150021000N2038</t>
  </si>
  <si>
    <t>150021000N2039</t>
  </si>
  <si>
    <t>150021000N2040</t>
  </si>
  <si>
    <t>150021000N2029</t>
  </si>
  <si>
    <t>150021000N2030</t>
  </si>
  <si>
    <t>150021000N2031</t>
  </si>
  <si>
    <t>150021000N2041</t>
  </si>
  <si>
    <t>150021000N2028</t>
  </si>
  <si>
    <t>1500257039700002</t>
  </si>
  <si>
    <t>1500210027700001</t>
  </si>
  <si>
    <t>1500206029700003</t>
  </si>
  <si>
    <t>1500220030700001</t>
  </si>
  <si>
    <t>1500261028700001</t>
  </si>
  <si>
    <t>1500266003700001</t>
  </si>
  <si>
    <t>63112xx</t>
  </si>
  <si>
    <t>63111xx</t>
  </si>
  <si>
    <t>63111XX หมายถึง</t>
  </si>
  <si>
    <t>63112XX หมายถึง</t>
  </si>
  <si>
    <t>ค่าปรับปรุงและพัฒนาระบบการประชุมวีดิทัศน์ทางไกลของกระทรวงมหาดไทย (Video Conference System) แขวงบางขุนพรหม เขตพระนคร กรุงเทพมหานคร</t>
  </si>
  <si>
    <t>ค่าพัฒนาศูนย์ข้อมูลกลางกระทรวงมหาดไทยและจังหวัดและการพัฒนาออกแบบเว็บไซต์เพื่อรองรับการเข้าสู่ประชาคมอาเซียน แขวงบางขุนพรหม เขตพระนคร กรุงเทพมหานคร</t>
  </si>
  <si>
    <t>ค่าจัดหาระบบเครือข่ายไร้สายระยะไกลของกระทรวงมหาดไทย</t>
  </si>
  <si>
    <t>ค่าก่อสร้างอาคารศูนย์ราชการ 7 ชั้น และอาคารจอดรถยนต์ ศูนย์ราชการจังหวัดพระนครศรีอยุธยา ตำบลคลองสวนพลู อำพระนครศรีอยุธยา</t>
  </si>
  <si>
    <t>ค่าก่อสร้างศาลากลางจังหวัดภูเก็ตหลังใหม่ (ระยะที่ 2) ตำบลตลาดเหนือ อำเภอเมืองภูเก็ต</t>
  </si>
  <si>
    <t>ค่าก่อสร้างศูนย์ราชการจังหวัดกาฬสินธุ์ ระยะที่ 2 ตำบลกาฬสินธุ์ อำเภอเมืองกาฬสินธุ์ จังหวัดกาฬสินธุ์</t>
  </si>
  <si>
    <t>ค่าก่อสร้างอาคารหอประชุมจังหวัดมุกดาหาร ตำบลมุกดาหาร อำเภอเมืองมุกดาหาร จังหวัดมุกดาหาร</t>
  </si>
  <si>
    <t>ค่าก่อสร้างอาคารหอประชุมจังหวัดสงขลา ตำบลบ่อยาง อำเภอเมืองสงขลา จังหวัดสงขลา</t>
  </si>
  <si>
    <t>ค่าก่อสร้างศาลากลางจังหวัดนราธิวาส แห่งที่ 2 ตำบลลำภู อำเภอเมืองนราธิวาส จังหวัดนราธิวาส</t>
  </si>
  <si>
    <t>ค่าปรับปรุงและซ่อมแซมอาคารสถาบันดำรงราชานุภาพ แขวงวัดราชบพิธ เขตพระนคร กรุงเทพมหานคร</t>
  </si>
  <si>
    <t>ค่าก่อสร้างอาคารหอประชุมจังหวัดตาก ตำบลหนองหลวง อำเภอเมืองตาก จังหวัดตาก</t>
  </si>
  <si>
    <t>ค่าก่อสร้างอาคารชุดพักอาศัยข้าราชการสำนักงานจังหวัดนราธิวาส อำเภอเมืองนราธิวาส จังหวัดนราธิวาส</t>
  </si>
  <si>
    <t>1500257039420035</t>
  </si>
  <si>
    <t>1500257039420036</t>
  </si>
  <si>
    <t>1500257039420008</t>
  </si>
  <si>
    <t>1500257039420010</t>
  </si>
  <si>
    <t>1500257039420012</t>
  </si>
  <si>
    <t>1500257039420024</t>
  </si>
  <si>
    <t>1500257039420026</t>
  </si>
  <si>
    <t>1500257039420027</t>
  </si>
  <si>
    <t>1500257039420007</t>
  </si>
  <si>
    <t>1500257039420011</t>
  </si>
  <si>
    <t>1500257039420025</t>
  </si>
  <si>
    <t>1500257039420028</t>
  </si>
  <si>
    <t>1500257039120003</t>
  </si>
  <si>
    <t>1500257039120004</t>
  </si>
  <si>
    <t>1500257039120017</t>
  </si>
  <si>
    <t>1500257039120015</t>
  </si>
  <si>
    <t>6311310</t>
  </si>
  <si>
    <t>6311320</t>
  </si>
  <si>
    <t>ได้รับจัดสรร</t>
  </si>
  <si>
    <t>ตัดวงเงินส่วนกลาง</t>
  </si>
  <si>
    <t>วงเงินหน่วยงาน</t>
  </si>
  <si>
    <t>การจัดสรรงบประมาณของ สป.มท.  ประจำปีงบประมาณ พ.ศ. 2562 ไปพลางก่อน</t>
  </si>
  <si>
    <t>รวมทั้งสิ้น</t>
  </si>
  <si>
    <t>1500201747700001</t>
  </si>
  <si>
    <t>150021000O2146</t>
  </si>
  <si>
    <t>1500201747700002</t>
  </si>
  <si>
    <t>150021000O2145</t>
  </si>
  <si>
    <t>1500202727700001</t>
  </si>
  <si>
    <t>150021000O2147</t>
  </si>
  <si>
    <t>1500205729700001</t>
  </si>
  <si>
    <t>150021000O2148</t>
  </si>
  <si>
    <t>1500205729700036</t>
  </si>
  <si>
    <t>1500205729700030</t>
  </si>
  <si>
    <t>1500218730700001</t>
  </si>
  <si>
    <t>150021000O2151</t>
  </si>
  <si>
    <t>1500253728700001</t>
  </si>
  <si>
    <t>150021000O2152</t>
  </si>
  <si>
    <t>1500253728700072</t>
  </si>
  <si>
    <t>150021000O2153</t>
  </si>
  <si>
    <t>1500253728700007</t>
  </si>
  <si>
    <t>1500255739700002</t>
  </si>
  <si>
    <t>150021000O2154</t>
  </si>
  <si>
    <t>1500255739000000</t>
  </si>
  <si>
    <t>150021000O2156</t>
  </si>
  <si>
    <t>1500255739700014</t>
  </si>
  <si>
    <t>1500255739700013</t>
  </si>
  <si>
    <t>150021000O2155</t>
  </si>
  <si>
    <t>150021000O2157</t>
  </si>
  <si>
    <t>1500255739420003</t>
  </si>
  <si>
    <t>1500255739420012</t>
  </si>
  <si>
    <t>1500255739420001</t>
  </si>
  <si>
    <t>1500255739420024</t>
  </si>
  <si>
    <t>1500255739420007</t>
  </si>
  <si>
    <t>1500255739420008</t>
  </si>
  <si>
    <t>ค่าก่อสร้างอาคารหอประชุมจังหวัดมุกดาหาร ตำบลมุกดาหารอำเภอเมืองมุกดาหาร จังหวัดมุกดาหาร</t>
  </si>
  <si>
    <t>1500255739420010</t>
  </si>
  <si>
    <t>ค่าก่อสร้างอาคารหอประชุมจังหวัดร้อยเอ็ด ตำบลในเมืองอำเภอเมืองร้อยเอ็ด จังหวัดร้อยเอ็ด</t>
  </si>
  <si>
    <t>1500255739420016</t>
  </si>
  <si>
    <t>ค่าก่อสร้างอาคารหอประชุมจังหวัดสงขลา ตำบลบ่อยางอำเภอเมืองสงขลา จังหวัดสงขลา</t>
  </si>
  <si>
    <t>1500255739420021</t>
  </si>
  <si>
    <t>ค่าก่อสร้างศาลากลางจังหวัดนราธิวาส แห่งที่ 2 ตำบลลำภูอำเภอเมืองนราธิวาส จังหวัดนราธิวาส</t>
  </si>
  <si>
    <t>1500255739420017</t>
  </si>
  <si>
    <t>ค่าปรับปรุงและซ่อมแซมอาคารสถาบันดำรงราชานุภาพ แขวงวัดราชบพิธ เขตพระนครกรุงเทพมหานคร</t>
  </si>
  <si>
    <t>1500255739420002</t>
  </si>
  <si>
    <t>ค่าก่อสร้างอาคารหอประชุมจังหวัดตาก ตำบลหนองหลวงอำเภอเมืองตาก จังหวัดตาก</t>
  </si>
  <si>
    <t>1500255739420022</t>
  </si>
  <si>
    <t>ค่าก่อสร้างชุดพักอาศัยข้าราชการตำบลโคกเคียน อำเภอเมืองนราธิวาส จังหวัดนราธิวาส</t>
  </si>
  <si>
    <t>1500255739700001</t>
  </si>
  <si>
    <t>ค่าใช้จ่ายในการดำเนินการดูแลบำรุงรักษาและระบบรักษาความปลอดภัยพระราชวังสนามจันทร์</t>
  </si>
  <si>
    <t>1500255739120006</t>
  </si>
  <si>
    <t>ค่าปรับปรุงและพัฒนาระบบการประชุมวีดิทัศน์ทางไกลของกระทรวงมหาดไทย (VideoConference System) แขวงบางขุนพรหม เขตพระนครกรุงเทพมหานคร</t>
  </si>
  <si>
    <t>1500255739120010</t>
  </si>
  <si>
    <t>ค่าพัฒนาศูนย์ข้อมูลกลางกระทรวงมหาดไทยและจังหวัดและการพัฒนาออกแบบเว็บไชต์เพื่อรองรับการเข้าสู่ประชาคมอาเซียน แขวงบางขุนพรหม เขตพระนคร กรุงเทพมหานคร</t>
  </si>
  <si>
    <t>1500255739120008</t>
  </si>
  <si>
    <t>ค่าจัดหาระบบเครือข่ายไร้สายระยะไกลของกระทรวงมหาดไทยแขวงบางขุนพรหม เขตพระนครกรุงเทพมหานคร</t>
  </si>
  <si>
    <t>1500255739120005</t>
  </si>
  <si>
    <t>โครงการพัฒนาสถาปัตยกรรมองค์กรของกระทรวงมหาดไทยสำนักงานปลัดกระทรวงมหาดไทย แขวงวัดราชบพิธ เขตพระนคร กรุงเทพมหานคร</t>
  </si>
  <si>
    <t>1500255739700042</t>
  </si>
  <si>
    <t>1500255749700001</t>
  </si>
  <si>
    <t>150021000O2158</t>
  </si>
  <si>
    <t>1500256703000000</t>
  </si>
  <si>
    <t>150021000O2163</t>
  </si>
  <si>
    <t>1500256703700013</t>
  </si>
  <si>
    <t>1500256703700029</t>
  </si>
  <si>
    <t>150021000O2164</t>
  </si>
  <si>
    <t>1500256703700030</t>
  </si>
  <si>
    <t>1500256703700031</t>
  </si>
  <si>
    <t>150021000O2165</t>
  </si>
  <si>
    <t>150021000O2166</t>
  </si>
  <si>
    <t>150021000O2167</t>
  </si>
  <si>
    <t>150021000O2170</t>
  </si>
  <si>
    <t>1500256703700079</t>
  </si>
  <si>
    <t>1500256703700047</t>
  </si>
  <si>
    <t>150021000O2171</t>
  </si>
  <si>
    <t>1500256703700001</t>
  </si>
  <si>
    <t>150021000O2160</t>
  </si>
  <si>
    <t>1500256703500002</t>
  </si>
  <si>
    <t>1500256703700020</t>
  </si>
  <si>
    <t>1500210752700001</t>
  </si>
  <si>
    <t>150021000O2149</t>
  </si>
  <si>
    <t>150021000O2161</t>
  </si>
  <si>
    <t>150021000O2162</t>
  </si>
  <si>
    <t>1500256703500004</t>
  </si>
  <si>
    <t>1500256703500003</t>
  </si>
  <si>
    <t>1500256703500001</t>
  </si>
  <si>
    <t>150021000O2172</t>
  </si>
  <si>
    <t>1500214723000000</t>
  </si>
  <si>
    <t>150021000O2150</t>
  </si>
  <si>
    <t>รหัสงบประมาณรายจ่ายประจำปีงบประมาณ พ.ศ. 2563 ชดใช้ รหัสงบประมาณรายจ่ายประจำปีงบประมาณ พ.ศ. 2562 ไปพลางก่อน</t>
  </si>
  <si>
    <t>การจัดสรรงบประมาณของ สป.มท.  ประจำปีงบประมาณ พ.ศ. 2563</t>
  </si>
  <si>
    <t>2. แผนงานยุทธศาสตร์ การรักษาความสงบภายในประเทศ</t>
  </si>
  <si>
    <t>8. แผนงานยุทธศาสตร์ การส่งเสริมความสัมพันธ์ระหว่างประเทศ</t>
  </si>
  <si>
    <t>โครงการขับเคลื่อนความสัมพันธ์ระหว่างประเทศ</t>
  </si>
  <si>
    <t>กิจกรรม ส่งเสริมและสนับสนุนการขับเคลื่อนความสัมพันธ์ระหว่างประเทศ</t>
  </si>
  <si>
    <t>6311500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</si>
</sst>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38" fillId="0" borderId="0" xfId="0" applyFont="1" applyBorder="1" applyAlignment="1">
      <alignment/>
    </xf>
    <xf numFmtId="49" fontId="38" fillId="0" borderId="10" xfId="0" applyNumberFormat="1" applyFont="1" applyBorder="1" applyAlignment="1">
      <alignment vertical="top"/>
    </xf>
    <xf numFmtId="49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vertical="top" wrapText="1"/>
    </xf>
    <xf numFmtId="171" fontId="38" fillId="33" borderId="10" xfId="33" applyFont="1" applyFill="1" applyBorder="1" applyAlignment="1">
      <alignment horizontal="center" vertical="top"/>
    </xf>
    <xf numFmtId="171" fontId="38" fillId="34" borderId="10" xfId="33" applyFont="1" applyFill="1" applyBorder="1" applyAlignment="1">
      <alignment horizontal="center" vertical="top"/>
    </xf>
    <xf numFmtId="171" fontId="38" fillId="35" borderId="10" xfId="33" applyFont="1" applyFill="1" applyBorder="1" applyAlignment="1">
      <alignment horizontal="left" vertical="top"/>
    </xf>
    <xf numFmtId="171" fontId="38" fillId="15" borderId="10" xfId="33" applyFont="1" applyFill="1" applyBorder="1" applyAlignment="1">
      <alignment horizontal="left" vertical="top"/>
    </xf>
    <xf numFmtId="171" fontId="40" fillId="0" borderId="10" xfId="33" applyFont="1" applyBorder="1" applyAlignment="1">
      <alignment horizontal="left" vertical="top"/>
    </xf>
    <xf numFmtId="171" fontId="38" fillId="0" borderId="10" xfId="33" applyFont="1" applyBorder="1" applyAlignment="1">
      <alignment horizontal="center" vertical="top"/>
    </xf>
    <xf numFmtId="171" fontId="40" fillId="0" borderId="10" xfId="33" applyFont="1" applyBorder="1" applyAlignment="1">
      <alignment horizontal="left"/>
    </xf>
    <xf numFmtId="171" fontId="38" fillId="0" borderId="0" xfId="33" applyFont="1" applyAlignment="1">
      <alignment horizontal="center" vertical="top"/>
    </xf>
    <xf numFmtId="171" fontId="39" fillId="0" borderId="0" xfId="33" applyFont="1" applyAlignment="1">
      <alignment horizontal="center"/>
    </xf>
    <xf numFmtId="49" fontId="40" fillId="36" borderId="11" xfId="0" applyNumberFormat="1" applyFont="1" applyFill="1" applyBorder="1" applyAlignment="1">
      <alignment horizontal="center" vertical="top"/>
    </xf>
    <xf numFmtId="49" fontId="40" fillId="36" borderId="12" xfId="0" applyNumberFormat="1" applyFont="1" applyFill="1" applyBorder="1" applyAlignment="1">
      <alignment horizontal="center" vertical="top"/>
    </xf>
    <xf numFmtId="0" fontId="40" fillId="36" borderId="13" xfId="0" applyFont="1" applyFill="1" applyBorder="1" applyAlignment="1">
      <alignment horizontal="center" vertical="top" wrapText="1"/>
    </xf>
    <xf numFmtId="171" fontId="40" fillId="36" borderId="10" xfId="33" applyFont="1" applyFill="1" applyBorder="1" applyAlignment="1">
      <alignment horizontal="center" vertical="top"/>
    </xf>
    <xf numFmtId="0" fontId="40" fillId="36" borderId="0" xfId="0" applyFont="1" applyFill="1" applyAlignment="1">
      <alignment vertical="top"/>
    </xf>
    <xf numFmtId="49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top"/>
    </xf>
    <xf numFmtId="49" fontId="40" fillId="0" borderId="11" xfId="0" applyNumberFormat="1" applyFont="1" applyBorder="1" applyAlignment="1">
      <alignment horizontal="left"/>
    </xf>
    <xf numFmtId="49" fontId="40" fillId="0" borderId="12" xfId="0" applyNumberFormat="1" applyFont="1" applyBorder="1" applyAlignment="1">
      <alignment horizontal="left"/>
    </xf>
    <xf numFmtId="49" fontId="40" fillId="0" borderId="13" xfId="0" applyNumberFormat="1" applyFont="1" applyBorder="1" applyAlignment="1">
      <alignment horizontal="left"/>
    </xf>
    <xf numFmtId="49" fontId="38" fillId="35" borderId="11" xfId="0" applyNumberFormat="1" applyFont="1" applyFill="1" applyBorder="1" applyAlignment="1">
      <alignment horizontal="left" vertical="top"/>
    </xf>
    <xf numFmtId="49" fontId="38" fillId="35" borderId="12" xfId="0" applyNumberFormat="1" applyFont="1" applyFill="1" applyBorder="1" applyAlignment="1">
      <alignment horizontal="left" vertical="top"/>
    </xf>
    <xf numFmtId="49" fontId="38" fillId="35" borderId="13" xfId="0" applyNumberFormat="1" applyFont="1" applyFill="1" applyBorder="1" applyAlignment="1">
      <alignment horizontal="left" vertical="top"/>
    </xf>
    <xf numFmtId="49" fontId="38" fillId="15" borderId="11" xfId="0" applyNumberFormat="1" applyFont="1" applyFill="1" applyBorder="1" applyAlignment="1">
      <alignment horizontal="left" vertical="top"/>
    </xf>
    <xf numFmtId="49" fontId="38" fillId="15" borderId="12" xfId="0" applyNumberFormat="1" applyFont="1" applyFill="1" applyBorder="1" applyAlignment="1">
      <alignment horizontal="left" vertical="top"/>
    </xf>
    <xf numFmtId="49" fontId="38" fillId="15" borderId="13" xfId="0" applyNumberFormat="1" applyFont="1" applyFill="1" applyBorder="1" applyAlignment="1">
      <alignment horizontal="left" vertical="top"/>
    </xf>
    <xf numFmtId="49" fontId="40" fillId="0" borderId="11" xfId="0" applyNumberFormat="1" applyFont="1" applyBorder="1" applyAlignment="1">
      <alignment horizontal="left" vertical="top"/>
    </xf>
    <xf numFmtId="49" fontId="40" fillId="0" borderId="12" xfId="0" applyNumberFormat="1" applyFont="1" applyBorder="1" applyAlignment="1">
      <alignment horizontal="left" vertical="top"/>
    </xf>
    <xf numFmtId="49" fontId="40" fillId="0" borderId="13" xfId="0" applyNumberFormat="1" applyFont="1" applyBorder="1" applyAlignment="1">
      <alignment horizontal="left" vertical="top"/>
    </xf>
    <xf numFmtId="49" fontId="38" fillId="34" borderId="11" xfId="0" applyNumberFormat="1" applyFont="1" applyFill="1" applyBorder="1" applyAlignment="1">
      <alignment horizontal="center" vertical="top"/>
    </xf>
    <xf numFmtId="49" fontId="38" fillId="34" borderId="12" xfId="0" applyNumberFormat="1" applyFont="1" applyFill="1" applyBorder="1" applyAlignment="1">
      <alignment horizontal="center" vertical="top"/>
    </xf>
    <xf numFmtId="49" fontId="38" fillId="34" borderId="13" xfId="0" applyNumberFormat="1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tabSelected="1" view="pageBreakPreview" zoomScale="90" zoomScaleSheetLayoutView="90" zoomScalePageLayoutView="0" workbookViewId="0" topLeftCell="D64">
      <selection activeCell="I67" sqref="I67:M67"/>
    </sheetView>
  </sheetViews>
  <sheetFormatPr defaultColWidth="9.140625" defaultRowHeight="15"/>
  <cols>
    <col min="1" max="1" width="21.28125" style="6" customWidth="1"/>
    <col min="2" max="2" width="18.140625" style="6" customWidth="1"/>
    <col min="3" max="3" width="10.57421875" style="8" customWidth="1"/>
    <col min="4" max="4" width="9.28125" style="8" customWidth="1"/>
    <col min="5" max="5" width="33.00390625" style="7" customWidth="1"/>
    <col min="6" max="6" width="18.7109375" style="23" bestFit="1" customWidth="1"/>
    <col min="7" max="7" width="15.7109375" style="23" customWidth="1"/>
    <col min="8" max="8" width="18.7109375" style="23" bestFit="1" customWidth="1"/>
    <col min="9" max="9" width="21.28125" style="6" customWidth="1"/>
    <col min="10" max="10" width="18.140625" style="6" customWidth="1"/>
    <col min="11" max="11" width="10.57421875" style="8" customWidth="1"/>
    <col min="12" max="12" width="9.28125" style="8" customWidth="1"/>
    <col min="13" max="13" width="26.7109375" style="7" customWidth="1"/>
    <col min="14" max="16384" width="9.140625" style="6" customWidth="1"/>
  </cols>
  <sheetData>
    <row r="1" spans="1:13" ht="21">
      <c r="A1" s="49" t="s">
        <v>315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">
      <c r="A2" s="48" t="s">
        <v>228</v>
      </c>
      <c r="B2" s="48"/>
      <c r="C2" s="48"/>
      <c r="D2" s="48"/>
      <c r="E2" s="48"/>
      <c r="F2" s="48"/>
      <c r="G2" s="48"/>
      <c r="H2" s="48"/>
      <c r="I2" s="48" t="s">
        <v>316</v>
      </c>
      <c r="J2" s="48"/>
      <c r="K2" s="48"/>
      <c r="L2" s="48"/>
      <c r="M2" s="48"/>
    </row>
    <row r="3" spans="1:13" ht="21">
      <c r="A3" s="1" t="s">
        <v>0</v>
      </c>
      <c r="B3" s="1" t="s">
        <v>62</v>
      </c>
      <c r="C3" s="1" t="s">
        <v>63</v>
      </c>
      <c r="D3" s="1" t="s">
        <v>64</v>
      </c>
      <c r="E3" s="2" t="s">
        <v>65</v>
      </c>
      <c r="F3" s="16" t="s">
        <v>225</v>
      </c>
      <c r="G3" s="16" t="s">
        <v>226</v>
      </c>
      <c r="H3" s="16" t="s">
        <v>227</v>
      </c>
      <c r="I3" s="1" t="s">
        <v>0</v>
      </c>
      <c r="J3" s="1" t="s">
        <v>62</v>
      </c>
      <c r="K3" s="1" t="s">
        <v>63</v>
      </c>
      <c r="L3" s="1" t="s">
        <v>64</v>
      </c>
      <c r="M3" s="2" t="s">
        <v>65</v>
      </c>
    </row>
    <row r="4" spans="1:13" s="29" customFormat="1" ht="21">
      <c r="A4" s="25"/>
      <c r="B4" s="26"/>
      <c r="C4" s="26"/>
      <c r="D4" s="26"/>
      <c r="E4" s="27" t="s">
        <v>229</v>
      </c>
      <c r="F4" s="28">
        <f>+F5+F13+F18+F25+F30+F39+F82+F149</f>
        <v>2074219400</v>
      </c>
      <c r="G4" s="28">
        <f>+G5+G13+G18+G25+G30+G39+G82+G149</f>
        <v>41384600</v>
      </c>
      <c r="H4" s="28">
        <f>+H5+H13+H18+H25+H30+H39+H82+H149</f>
        <v>2032834800</v>
      </c>
      <c r="I4" s="25"/>
      <c r="J4" s="26"/>
      <c r="K4" s="26"/>
      <c r="L4" s="26"/>
      <c r="M4" s="27"/>
    </row>
    <row r="5" spans="1:13" ht="21">
      <c r="A5" s="45" t="s">
        <v>66</v>
      </c>
      <c r="B5" s="46"/>
      <c r="C5" s="46"/>
      <c r="D5" s="46"/>
      <c r="E5" s="47"/>
      <c r="F5" s="17">
        <f>+F6</f>
        <v>30159500</v>
      </c>
      <c r="G5" s="17">
        <f>+G6</f>
        <v>1396700</v>
      </c>
      <c r="H5" s="17">
        <f>+H6</f>
        <v>28762800</v>
      </c>
      <c r="I5" s="45" t="s">
        <v>66</v>
      </c>
      <c r="J5" s="46"/>
      <c r="K5" s="46"/>
      <c r="L5" s="46"/>
      <c r="M5" s="47"/>
    </row>
    <row r="6" spans="1:13" ht="21">
      <c r="A6" s="36" t="s">
        <v>67</v>
      </c>
      <c r="B6" s="37"/>
      <c r="C6" s="37"/>
      <c r="D6" s="37"/>
      <c r="E6" s="38"/>
      <c r="F6" s="18">
        <f>+F7+F10</f>
        <v>30159500</v>
      </c>
      <c r="G6" s="18">
        <f>+G7+G10</f>
        <v>1396700</v>
      </c>
      <c r="H6" s="18">
        <f>+H7+H10</f>
        <v>28762800</v>
      </c>
      <c r="I6" s="36" t="s">
        <v>67</v>
      </c>
      <c r="J6" s="37"/>
      <c r="K6" s="37"/>
      <c r="L6" s="37"/>
      <c r="M6" s="38"/>
    </row>
    <row r="7" spans="1:13" ht="21">
      <c r="A7" s="39" t="s">
        <v>68</v>
      </c>
      <c r="B7" s="40"/>
      <c r="C7" s="40"/>
      <c r="D7" s="40"/>
      <c r="E7" s="41"/>
      <c r="F7" s="19">
        <f aca="true" t="shared" si="0" ref="F7:H8">+F8</f>
        <v>27934300</v>
      </c>
      <c r="G7" s="19">
        <f t="shared" si="0"/>
        <v>1396700</v>
      </c>
      <c r="H7" s="19">
        <f t="shared" si="0"/>
        <v>26537600</v>
      </c>
      <c r="I7" s="39" t="s">
        <v>68</v>
      </c>
      <c r="J7" s="40"/>
      <c r="K7" s="40"/>
      <c r="L7" s="40"/>
      <c r="M7" s="41"/>
    </row>
    <row r="8" spans="1:13" ht="21">
      <c r="A8" s="42" t="s">
        <v>107</v>
      </c>
      <c r="B8" s="43"/>
      <c r="C8" s="43"/>
      <c r="D8" s="43"/>
      <c r="E8" s="44"/>
      <c r="F8" s="20">
        <f t="shared" si="0"/>
        <v>27934300</v>
      </c>
      <c r="G8" s="20">
        <f t="shared" si="0"/>
        <v>1396700</v>
      </c>
      <c r="H8" s="20">
        <f t="shared" si="0"/>
        <v>26537600</v>
      </c>
      <c r="I8" s="42" t="s">
        <v>107</v>
      </c>
      <c r="J8" s="43"/>
      <c r="K8" s="43"/>
      <c r="L8" s="43"/>
      <c r="M8" s="44"/>
    </row>
    <row r="9" spans="1:13" ht="84">
      <c r="A9" s="13" t="s">
        <v>3</v>
      </c>
      <c r="B9" s="13" t="s">
        <v>157</v>
      </c>
      <c r="C9" s="14">
        <v>6311500</v>
      </c>
      <c r="D9" s="14" t="s">
        <v>137</v>
      </c>
      <c r="E9" s="15" t="s">
        <v>4</v>
      </c>
      <c r="F9" s="21">
        <v>27934300</v>
      </c>
      <c r="G9" s="21">
        <v>1396700</v>
      </c>
      <c r="H9" s="21">
        <f>+F9-G9</f>
        <v>26537600</v>
      </c>
      <c r="I9" s="13" t="s">
        <v>230</v>
      </c>
      <c r="J9" s="13" t="s">
        <v>231</v>
      </c>
      <c r="K9" s="14">
        <v>6311500</v>
      </c>
      <c r="L9" s="14" t="s">
        <v>137</v>
      </c>
      <c r="M9" s="15" t="s">
        <v>4</v>
      </c>
    </row>
    <row r="10" spans="1:13" ht="21">
      <c r="A10" s="39" t="s">
        <v>69</v>
      </c>
      <c r="B10" s="40"/>
      <c r="C10" s="40"/>
      <c r="D10" s="40"/>
      <c r="E10" s="41"/>
      <c r="F10" s="19">
        <f aca="true" t="shared" si="1" ref="F10:H11">+F11</f>
        <v>2225200</v>
      </c>
      <c r="G10" s="19">
        <f t="shared" si="1"/>
        <v>0</v>
      </c>
      <c r="H10" s="19">
        <f t="shared" si="1"/>
        <v>2225200</v>
      </c>
      <c r="I10" s="39" t="s">
        <v>69</v>
      </c>
      <c r="J10" s="40"/>
      <c r="K10" s="40"/>
      <c r="L10" s="40"/>
      <c r="M10" s="41"/>
    </row>
    <row r="11" spans="1:13" ht="21">
      <c r="A11" s="42" t="s">
        <v>108</v>
      </c>
      <c r="B11" s="43"/>
      <c r="C11" s="43"/>
      <c r="D11" s="43"/>
      <c r="E11" s="44"/>
      <c r="F11" s="20">
        <f t="shared" si="1"/>
        <v>2225200</v>
      </c>
      <c r="G11" s="20">
        <f t="shared" si="1"/>
        <v>0</v>
      </c>
      <c r="H11" s="20">
        <f t="shared" si="1"/>
        <v>2225200</v>
      </c>
      <c r="I11" s="42" t="s">
        <v>108</v>
      </c>
      <c r="J11" s="43"/>
      <c r="K11" s="43"/>
      <c r="L11" s="43"/>
      <c r="M11" s="44"/>
    </row>
    <row r="12" spans="1:13" ht="84">
      <c r="A12" s="13" t="s">
        <v>1</v>
      </c>
      <c r="B12" s="13" t="s">
        <v>158</v>
      </c>
      <c r="C12" s="14">
        <v>6311500</v>
      </c>
      <c r="D12" s="14" t="s">
        <v>138</v>
      </c>
      <c r="E12" s="15" t="s">
        <v>2</v>
      </c>
      <c r="F12" s="21">
        <v>2225200</v>
      </c>
      <c r="G12" s="21">
        <v>0</v>
      </c>
      <c r="H12" s="21">
        <f>+F12-G12</f>
        <v>2225200</v>
      </c>
      <c r="I12" s="13" t="s">
        <v>232</v>
      </c>
      <c r="J12" s="13" t="s">
        <v>233</v>
      </c>
      <c r="K12" s="14">
        <v>6311500</v>
      </c>
      <c r="L12" s="14" t="s">
        <v>138</v>
      </c>
      <c r="M12" s="15" t="s">
        <v>2</v>
      </c>
    </row>
    <row r="13" spans="1:13" ht="21">
      <c r="A13" s="45" t="s">
        <v>70</v>
      </c>
      <c r="B13" s="46"/>
      <c r="C13" s="46"/>
      <c r="D13" s="46"/>
      <c r="E13" s="47"/>
      <c r="F13" s="17">
        <f>+F14</f>
        <v>17500000</v>
      </c>
      <c r="G13" s="17">
        <f aca="true" t="shared" si="2" ref="G13:H16">+G14</f>
        <v>875000</v>
      </c>
      <c r="H13" s="17">
        <f t="shared" si="2"/>
        <v>16625000</v>
      </c>
      <c r="I13" s="45" t="s">
        <v>317</v>
      </c>
      <c r="J13" s="46"/>
      <c r="K13" s="46"/>
      <c r="L13" s="46"/>
      <c r="M13" s="47"/>
    </row>
    <row r="14" spans="1:13" ht="21">
      <c r="A14" s="36" t="s">
        <v>72</v>
      </c>
      <c r="B14" s="37"/>
      <c r="C14" s="37"/>
      <c r="D14" s="37"/>
      <c r="E14" s="38"/>
      <c r="F14" s="18">
        <f>+F15</f>
        <v>17500000</v>
      </c>
      <c r="G14" s="18">
        <f t="shared" si="2"/>
        <v>875000</v>
      </c>
      <c r="H14" s="18">
        <f t="shared" si="2"/>
        <v>16625000</v>
      </c>
      <c r="I14" s="36" t="s">
        <v>72</v>
      </c>
      <c r="J14" s="37"/>
      <c r="K14" s="37"/>
      <c r="L14" s="37"/>
      <c r="M14" s="38"/>
    </row>
    <row r="15" spans="1:13" ht="21">
      <c r="A15" s="39" t="s">
        <v>71</v>
      </c>
      <c r="B15" s="40"/>
      <c r="C15" s="40"/>
      <c r="D15" s="40"/>
      <c r="E15" s="41"/>
      <c r="F15" s="19">
        <f>+F16</f>
        <v>17500000</v>
      </c>
      <c r="G15" s="19">
        <f t="shared" si="2"/>
        <v>875000</v>
      </c>
      <c r="H15" s="19">
        <f t="shared" si="2"/>
        <v>16625000</v>
      </c>
      <c r="I15" s="39" t="s">
        <v>71</v>
      </c>
      <c r="J15" s="40"/>
      <c r="K15" s="40"/>
      <c r="L15" s="40"/>
      <c r="M15" s="41"/>
    </row>
    <row r="16" spans="1:13" ht="21">
      <c r="A16" s="42" t="s">
        <v>107</v>
      </c>
      <c r="B16" s="43"/>
      <c r="C16" s="43"/>
      <c r="D16" s="43"/>
      <c r="E16" s="44"/>
      <c r="F16" s="20">
        <f>+F17</f>
        <v>17500000</v>
      </c>
      <c r="G16" s="20">
        <f t="shared" si="2"/>
        <v>875000</v>
      </c>
      <c r="H16" s="20">
        <f t="shared" si="2"/>
        <v>16625000</v>
      </c>
      <c r="I16" s="42" t="s">
        <v>107</v>
      </c>
      <c r="J16" s="43"/>
      <c r="K16" s="43"/>
      <c r="L16" s="43"/>
      <c r="M16" s="44"/>
    </row>
    <row r="17" spans="1:13" ht="63">
      <c r="A17" s="13" t="s">
        <v>186</v>
      </c>
      <c r="B17" s="13" t="s">
        <v>159</v>
      </c>
      <c r="C17" s="14">
        <v>6311500</v>
      </c>
      <c r="D17" s="14" t="s">
        <v>137</v>
      </c>
      <c r="E17" s="15" t="s">
        <v>10</v>
      </c>
      <c r="F17" s="21">
        <v>17500000</v>
      </c>
      <c r="G17" s="21">
        <v>875000</v>
      </c>
      <c r="H17" s="21">
        <f>+F17-G17</f>
        <v>16625000</v>
      </c>
      <c r="I17" s="13" t="s">
        <v>234</v>
      </c>
      <c r="J17" s="13" t="s">
        <v>235</v>
      </c>
      <c r="K17" s="14">
        <v>6311500</v>
      </c>
      <c r="L17" s="14" t="s">
        <v>137</v>
      </c>
      <c r="M17" s="15" t="s">
        <v>10</v>
      </c>
    </row>
    <row r="18" spans="1:13" ht="21">
      <c r="A18" s="45" t="s">
        <v>73</v>
      </c>
      <c r="B18" s="46"/>
      <c r="C18" s="46"/>
      <c r="D18" s="46"/>
      <c r="E18" s="47"/>
      <c r="F18" s="17">
        <f>+F19</f>
        <v>13967600</v>
      </c>
      <c r="G18" s="17">
        <f aca="true" t="shared" si="3" ref="G18:H20">+G19</f>
        <v>141100</v>
      </c>
      <c r="H18" s="17">
        <f t="shared" si="3"/>
        <v>13826500</v>
      </c>
      <c r="I18" s="45" t="s">
        <v>73</v>
      </c>
      <c r="J18" s="46"/>
      <c r="K18" s="46"/>
      <c r="L18" s="46"/>
      <c r="M18" s="47"/>
    </row>
    <row r="19" spans="1:13" ht="21">
      <c r="A19" s="36" t="s">
        <v>74</v>
      </c>
      <c r="B19" s="37"/>
      <c r="C19" s="37"/>
      <c r="D19" s="37"/>
      <c r="E19" s="38"/>
      <c r="F19" s="18">
        <f>+F20</f>
        <v>13967600</v>
      </c>
      <c r="G19" s="18">
        <f t="shared" si="3"/>
        <v>141100</v>
      </c>
      <c r="H19" s="18">
        <f t="shared" si="3"/>
        <v>13826500</v>
      </c>
      <c r="I19" s="36" t="s">
        <v>74</v>
      </c>
      <c r="J19" s="37"/>
      <c r="K19" s="37"/>
      <c r="L19" s="37"/>
      <c r="M19" s="38"/>
    </row>
    <row r="20" spans="1:13" ht="21">
      <c r="A20" s="39" t="s">
        <v>75</v>
      </c>
      <c r="B20" s="40"/>
      <c r="C20" s="40"/>
      <c r="D20" s="40"/>
      <c r="E20" s="41"/>
      <c r="F20" s="19">
        <f>+F21</f>
        <v>13967600</v>
      </c>
      <c r="G20" s="19">
        <f t="shared" si="3"/>
        <v>141100</v>
      </c>
      <c r="H20" s="19">
        <f t="shared" si="3"/>
        <v>13826500</v>
      </c>
      <c r="I20" s="39" t="s">
        <v>75</v>
      </c>
      <c r="J20" s="40"/>
      <c r="K20" s="40"/>
      <c r="L20" s="40"/>
      <c r="M20" s="41"/>
    </row>
    <row r="21" spans="1:13" ht="21">
      <c r="A21" s="42" t="s">
        <v>107</v>
      </c>
      <c r="B21" s="43"/>
      <c r="C21" s="43"/>
      <c r="D21" s="43"/>
      <c r="E21" s="44"/>
      <c r="F21" s="20">
        <f>SUM(F22:F24)</f>
        <v>13967600</v>
      </c>
      <c r="G21" s="20">
        <f>SUM(G22:G24)</f>
        <v>141100</v>
      </c>
      <c r="H21" s="20">
        <f>SUM(H22:H24)</f>
        <v>13826500</v>
      </c>
      <c r="I21" s="42" t="s">
        <v>107</v>
      </c>
      <c r="J21" s="43"/>
      <c r="K21" s="43"/>
      <c r="L21" s="43"/>
      <c r="M21" s="44"/>
    </row>
    <row r="22" spans="1:13" ht="63">
      <c r="A22" s="13" t="s">
        <v>5</v>
      </c>
      <c r="B22" s="13" t="s">
        <v>160</v>
      </c>
      <c r="C22" s="14">
        <v>6311500</v>
      </c>
      <c r="D22" s="14" t="s">
        <v>137</v>
      </c>
      <c r="E22" s="15" t="s">
        <v>6</v>
      </c>
      <c r="F22" s="21">
        <v>9646000</v>
      </c>
      <c r="G22" s="21">
        <v>0</v>
      </c>
      <c r="H22" s="21">
        <f>+F22-G22</f>
        <v>9646000</v>
      </c>
      <c r="I22" s="13" t="s">
        <v>236</v>
      </c>
      <c r="J22" s="13" t="s">
        <v>237</v>
      </c>
      <c r="K22" s="14">
        <v>6311500</v>
      </c>
      <c r="L22" s="14" t="s">
        <v>137</v>
      </c>
      <c r="M22" s="15" t="s">
        <v>6</v>
      </c>
    </row>
    <row r="23" spans="1:13" ht="63">
      <c r="A23" s="13" t="s">
        <v>7</v>
      </c>
      <c r="B23" s="13" t="s">
        <v>160</v>
      </c>
      <c r="C23" s="14">
        <v>6311500</v>
      </c>
      <c r="D23" s="14" t="s">
        <v>137</v>
      </c>
      <c r="E23" s="15" t="s">
        <v>8</v>
      </c>
      <c r="F23" s="21">
        <v>1500000</v>
      </c>
      <c r="G23" s="21">
        <v>0</v>
      </c>
      <c r="H23" s="21">
        <f>+F23-G23</f>
        <v>1500000</v>
      </c>
      <c r="I23" s="13" t="s">
        <v>238</v>
      </c>
      <c r="J23" s="13" t="s">
        <v>237</v>
      </c>
      <c r="K23" s="14">
        <v>6311500</v>
      </c>
      <c r="L23" s="14" t="s">
        <v>137</v>
      </c>
      <c r="M23" s="15" t="s">
        <v>8</v>
      </c>
    </row>
    <row r="24" spans="1:13" ht="63">
      <c r="A24" s="13" t="s">
        <v>187</v>
      </c>
      <c r="B24" s="13" t="s">
        <v>160</v>
      </c>
      <c r="C24" s="14">
        <v>6311500</v>
      </c>
      <c r="D24" s="14" t="s">
        <v>137</v>
      </c>
      <c r="E24" s="15" t="s">
        <v>9</v>
      </c>
      <c r="F24" s="21">
        <v>2821600</v>
      </c>
      <c r="G24" s="21">
        <v>141100</v>
      </c>
      <c r="H24" s="21">
        <f>+F24-G24</f>
        <v>2680500</v>
      </c>
      <c r="I24" s="13" t="s">
        <v>239</v>
      </c>
      <c r="J24" s="13" t="s">
        <v>237</v>
      </c>
      <c r="K24" s="14">
        <v>6311500</v>
      </c>
      <c r="L24" s="14" t="s">
        <v>137</v>
      </c>
      <c r="M24" s="15" t="s">
        <v>9</v>
      </c>
    </row>
    <row r="25" spans="1:13" ht="21">
      <c r="A25" s="45" t="s">
        <v>76</v>
      </c>
      <c r="B25" s="46"/>
      <c r="C25" s="46"/>
      <c r="D25" s="46"/>
      <c r="E25" s="47"/>
      <c r="F25" s="17">
        <f>+F26</f>
        <v>2750000</v>
      </c>
      <c r="G25" s="17">
        <f aca="true" t="shared" si="4" ref="G25:H27">+G26</f>
        <v>0</v>
      </c>
      <c r="H25" s="17">
        <f t="shared" si="4"/>
        <v>2750000</v>
      </c>
      <c r="I25" s="45" t="s">
        <v>76</v>
      </c>
      <c r="J25" s="46"/>
      <c r="K25" s="46"/>
      <c r="L25" s="46"/>
      <c r="M25" s="47"/>
    </row>
    <row r="26" spans="1:13" ht="21">
      <c r="A26" s="36" t="s">
        <v>77</v>
      </c>
      <c r="B26" s="37"/>
      <c r="C26" s="37"/>
      <c r="D26" s="37"/>
      <c r="E26" s="38"/>
      <c r="F26" s="18">
        <f>+F27</f>
        <v>2750000</v>
      </c>
      <c r="G26" s="18">
        <f t="shared" si="4"/>
        <v>0</v>
      </c>
      <c r="H26" s="18">
        <f t="shared" si="4"/>
        <v>2750000</v>
      </c>
      <c r="I26" s="36" t="s">
        <v>77</v>
      </c>
      <c r="J26" s="37"/>
      <c r="K26" s="37"/>
      <c r="L26" s="37"/>
      <c r="M26" s="38"/>
    </row>
    <row r="27" spans="1:13" ht="21">
      <c r="A27" s="39" t="s">
        <v>78</v>
      </c>
      <c r="B27" s="40"/>
      <c r="C27" s="40"/>
      <c r="D27" s="40"/>
      <c r="E27" s="41"/>
      <c r="F27" s="19">
        <f>+F28</f>
        <v>2750000</v>
      </c>
      <c r="G27" s="19">
        <f t="shared" si="4"/>
        <v>0</v>
      </c>
      <c r="H27" s="19">
        <f t="shared" si="4"/>
        <v>2750000</v>
      </c>
      <c r="I27" s="39" t="s">
        <v>78</v>
      </c>
      <c r="J27" s="40"/>
      <c r="K27" s="40"/>
      <c r="L27" s="40"/>
      <c r="M27" s="41"/>
    </row>
    <row r="28" spans="1:13" ht="21">
      <c r="A28" s="42" t="s">
        <v>109</v>
      </c>
      <c r="B28" s="43"/>
      <c r="C28" s="43"/>
      <c r="D28" s="43"/>
      <c r="E28" s="44"/>
      <c r="F28" s="20">
        <f>+F29</f>
        <v>2750000</v>
      </c>
      <c r="G28" s="20">
        <f>+G29</f>
        <v>0</v>
      </c>
      <c r="H28" s="20">
        <f>+H29</f>
        <v>2750000</v>
      </c>
      <c r="I28" s="42" t="s">
        <v>109</v>
      </c>
      <c r="J28" s="43"/>
      <c r="K28" s="43"/>
      <c r="L28" s="43"/>
      <c r="M28" s="44"/>
    </row>
    <row r="29" spans="1:13" ht="63">
      <c r="A29" s="13" t="s">
        <v>188</v>
      </c>
      <c r="B29" s="13" t="s">
        <v>161</v>
      </c>
      <c r="C29" s="14">
        <v>6311500</v>
      </c>
      <c r="D29" s="14" t="s">
        <v>139</v>
      </c>
      <c r="E29" s="15" t="s">
        <v>11</v>
      </c>
      <c r="F29" s="21">
        <v>2750000</v>
      </c>
      <c r="G29" s="21">
        <v>0</v>
      </c>
      <c r="H29" s="21">
        <f>+F29-G29</f>
        <v>2750000</v>
      </c>
      <c r="I29" s="13" t="s">
        <v>240</v>
      </c>
      <c r="J29" s="13" t="s">
        <v>241</v>
      </c>
      <c r="K29" s="14">
        <v>6311500</v>
      </c>
      <c r="L29" s="14" t="s">
        <v>139</v>
      </c>
      <c r="M29" s="15" t="s">
        <v>11</v>
      </c>
    </row>
    <row r="30" spans="1:13" ht="21">
      <c r="A30" s="45" t="s">
        <v>79</v>
      </c>
      <c r="B30" s="46"/>
      <c r="C30" s="46"/>
      <c r="D30" s="46"/>
      <c r="E30" s="47"/>
      <c r="F30" s="17">
        <f>+F31</f>
        <v>24851800</v>
      </c>
      <c r="G30" s="17">
        <f aca="true" t="shared" si="5" ref="G30:H33">+G31</f>
        <v>488200</v>
      </c>
      <c r="H30" s="17">
        <f t="shared" si="5"/>
        <v>24363600</v>
      </c>
      <c r="I30" s="45" t="s">
        <v>79</v>
      </c>
      <c r="J30" s="46"/>
      <c r="K30" s="46"/>
      <c r="L30" s="46"/>
      <c r="M30" s="47"/>
    </row>
    <row r="31" spans="1:13" ht="21">
      <c r="A31" s="36" t="s">
        <v>80</v>
      </c>
      <c r="B31" s="37"/>
      <c r="C31" s="37"/>
      <c r="D31" s="37"/>
      <c r="E31" s="38"/>
      <c r="F31" s="18">
        <f>+F32+F35</f>
        <v>24851800</v>
      </c>
      <c r="G31" s="18">
        <f>+G32+G35</f>
        <v>488200</v>
      </c>
      <c r="H31" s="18">
        <f>+H32+H35</f>
        <v>24363600</v>
      </c>
      <c r="I31" s="36" t="s">
        <v>80</v>
      </c>
      <c r="J31" s="37"/>
      <c r="K31" s="37"/>
      <c r="L31" s="37"/>
      <c r="M31" s="38"/>
    </row>
    <row r="32" spans="1:13" ht="21">
      <c r="A32" s="39" t="s">
        <v>162</v>
      </c>
      <c r="B32" s="40"/>
      <c r="C32" s="40"/>
      <c r="D32" s="40"/>
      <c r="E32" s="41"/>
      <c r="F32" s="19">
        <f>+F33</f>
        <v>15087800</v>
      </c>
      <c r="G32" s="19">
        <f t="shared" si="5"/>
        <v>0</v>
      </c>
      <c r="H32" s="19">
        <f t="shared" si="5"/>
        <v>15087800</v>
      </c>
      <c r="I32" s="39" t="s">
        <v>162</v>
      </c>
      <c r="J32" s="40"/>
      <c r="K32" s="40"/>
      <c r="L32" s="40"/>
      <c r="M32" s="41"/>
    </row>
    <row r="33" spans="1:13" ht="21">
      <c r="A33" s="42" t="s">
        <v>110</v>
      </c>
      <c r="B33" s="43"/>
      <c r="C33" s="43"/>
      <c r="D33" s="43"/>
      <c r="E33" s="44"/>
      <c r="F33" s="20">
        <f>+F34</f>
        <v>15087800</v>
      </c>
      <c r="G33" s="20">
        <f t="shared" si="5"/>
        <v>0</v>
      </c>
      <c r="H33" s="20">
        <f t="shared" si="5"/>
        <v>15087800</v>
      </c>
      <c r="I33" s="42" t="s">
        <v>110</v>
      </c>
      <c r="J33" s="43"/>
      <c r="K33" s="43"/>
      <c r="L33" s="43"/>
      <c r="M33" s="44"/>
    </row>
    <row r="34" spans="1:13" ht="84">
      <c r="A34" s="13" t="s">
        <v>189</v>
      </c>
      <c r="B34" s="13" t="s">
        <v>163</v>
      </c>
      <c r="C34" s="14">
        <v>6311500</v>
      </c>
      <c r="D34" s="14" t="s">
        <v>140</v>
      </c>
      <c r="E34" s="15" t="s">
        <v>30</v>
      </c>
      <c r="F34" s="21">
        <v>15087800</v>
      </c>
      <c r="G34" s="21">
        <v>0</v>
      </c>
      <c r="H34" s="21">
        <f>+F34-G34</f>
        <v>15087800</v>
      </c>
      <c r="I34" s="13" t="s">
        <v>242</v>
      </c>
      <c r="J34" s="13" t="s">
        <v>243</v>
      </c>
      <c r="K34" s="14">
        <v>6311500</v>
      </c>
      <c r="L34" s="14" t="s">
        <v>140</v>
      </c>
      <c r="M34" s="15" t="s">
        <v>30</v>
      </c>
    </row>
    <row r="35" spans="1:13" ht="21">
      <c r="A35" s="39" t="s">
        <v>164</v>
      </c>
      <c r="B35" s="40"/>
      <c r="C35" s="40"/>
      <c r="D35" s="40"/>
      <c r="E35" s="41"/>
      <c r="F35" s="19">
        <f>+F36</f>
        <v>9764000</v>
      </c>
      <c r="G35" s="19">
        <f>+G36</f>
        <v>488200</v>
      </c>
      <c r="H35" s="19">
        <f>+H36</f>
        <v>9275800</v>
      </c>
      <c r="I35" s="39" t="s">
        <v>164</v>
      </c>
      <c r="J35" s="40"/>
      <c r="K35" s="40"/>
      <c r="L35" s="40"/>
      <c r="M35" s="41"/>
    </row>
    <row r="36" spans="1:13" ht="21">
      <c r="A36" s="42" t="s">
        <v>110</v>
      </c>
      <c r="B36" s="43"/>
      <c r="C36" s="43"/>
      <c r="D36" s="43"/>
      <c r="E36" s="44"/>
      <c r="F36" s="20">
        <f>SUM(F37:F38)</f>
        <v>9764000</v>
      </c>
      <c r="G36" s="20">
        <f>SUM(G37:G38)</f>
        <v>488200</v>
      </c>
      <c r="H36" s="20">
        <f>SUM(H37:H38)</f>
        <v>9275800</v>
      </c>
      <c r="I36" s="42" t="s">
        <v>110</v>
      </c>
      <c r="J36" s="43"/>
      <c r="K36" s="43"/>
      <c r="L36" s="43"/>
      <c r="M36" s="44"/>
    </row>
    <row r="37" spans="1:13" ht="84">
      <c r="A37" s="13" t="s">
        <v>31</v>
      </c>
      <c r="B37" s="13" t="s">
        <v>165</v>
      </c>
      <c r="C37" s="14">
        <v>6311500</v>
      </c>
      <c r="D37" s="14" t="s">
        <v>140</v>
      </c>
      <c r="E37" s="15" t="s">
        <v>32</v>
      </c>
      <c r="F37" s="21">
        <v>8424000</v>
      </c>
      <c r="G37" s="21">
        <v>488200</v>
      </c>
      <c r="H37" s="21">
        <f>+F37-G37</f>
        <v>7935800</v>
      </c>
      <c r="I37" s="13" t="s">
        <v>244</v>
      </c>
      <c r="J37" s="13" t="s">
        <v>245</v>
      </c>
      <c r="K37" s="14">
        <v>6311500</v>
      </c>
      <c r="L37" s="14" t="s">
        <v>140</v>
      </c>
      <c r="M37" s="15" t="s">
        <v>32</v>
      </c>
    </row>
    <row r="38" spans="1:13" ht="84">
      <c r="A38" s="13" t="s">
        <v>33</v>
      </c>
      <c r="B38" s="13" t="s">
        <v>165</v>
      </c>
      <c r="C38" s="14">
        <v>6311500</v>
      </c>
      <c r="D38" s="14" t="s">
        <v>140</v>
      </c>
      <c r="E38" s="15" t="s">
        <v>34</v>
      </c>
      <c r="F38" s="21">
        <v>1340000</v>
      </c>
      <c r="G38" s="21">
        <v>0</v>
      </c>
      <c r="H38" s="21">
        <f>+F38-G38</f>
        <v>1340000</v>
      </c>
      <c r="I38" s="13" t="s">
        <v>246</v>
      </c>
      <c r="J38" s="13" t="s">
        <v>245</v>
      </c>
      <c r="K38" s="14">
        <v>6311500</v>
      </c>
      <c r="L38" s="14" t="s">
        <v>140</v>
      </c>
      <c r="M38" s="15" t="s">
        <v>34</v>
      </c>
    </row>
    <row r="39" spans="1:13" ht="21">
      <c r="A39" s="45" t="s">
        <v>81</v>
      </c>
      <c r="B39" s="46"/>
      <c r="C39" s="46"/>
      <c r="D39" s="46"/>
      <c r="E39" s="47"/>
      <c r="F39" s="17">
        <f>+F40+F78</f>
        <v>685925400</v>
      </c>
      <c r="G39" s="17">
        <f>+G40+G78</f>
        <v>35107700</v>
      </c>
      <c r="H39" s="17">
        <f>+H40+H78</f>
        <v>650817700</v>
      </c>
      <c r="I39" s="45" t="s">
        <v>81</v>
      </c>
      <c r="J39" s="46"/>
      <c r="K39" s="46"/>
      <c r="L39" s="46"/>
      <c r="M39" s="47"/>
    </row>
    <row r="40" spans="1:13" ht="21">
      <c r="A40" s="36" t="s">
        <v>82</v>
      </c>
      <c r="B40" s="37"/>
      <c r="C40" s="37"/>
      <c r="D40" s="37"/>
      <c r="E40" s="38"/>
      <c r="F40" s="18">
        <f>+F41+F44+F48+F51</f>
        <v>678556700</v>
      </c>
      <c r="G40" s="18">
        <f>+G41+G44+G48+G51</f>
        <v>34739300</v>
      </c>
      <c r="H40" s="18">
        <f>+H41+H44+H48+H51</f>
        <v>643817400</v>
      </c>
      <c r="I40" s="36" t="s">
        <v>82</v>
      </c>
      <c r="J40" s="37"/>
      <c r="K40" s="37"/>
      <c r="L40" s="37"/>
      <c r="M40" s="38"/>
    </row>
    <row r="41" spans="1:13" ht="21">
      <c r="A41" s="39" t="s">
        <v>83</v>
      </c>
      <c r="B41" s="40"/>
      <c r="C41" s="40"/>
      <c r="D41" s="40"/>
      <c r="E41" s="41"/>
      <c r="F41" s="19">
        <f aca="true" t="shared" si="6" ref="F41:H42">+F42</f>
        <v>150988000</v>
      </c>
      <c r="G41" s="19">
        <f t="shared" si="6"/>
        <v>30280000</v>
      </c>
      <c r="H41" s="19">
        <f t="shared" si="6"/>
        <v>120708000</v>
      </c>
      <c r="I41" s="39" t="s">
        <v>83</v>
      </c>
      <c r="J41" s="40"/>
      <c r="K41" s="40"/>
      <c r="L41" s="40"/>
      <c r="M41" s="41"/>
    </row>
    <row r="42" spans="1:13" ht="21">
      <c r="A42" s="42" t="s">
        <v>109</v>
      </c>
      <c r="B42" s="43"/>
      <c r="C42" s="43"/>
      <c r="D42" s="43"/>
      <c r="E42" s="44"/>
      <c r="F42" s="20">
        <f t="shared" si="6"/>
        <v>150988000</v>
      </c>
      <c r="G42" s="20">
        <f t="shared" si="6"/>
        <v>30280000</v>
      </c>
      <c r="H42" s="20">
        <f t="shared" si="6"/>
        <v>120708000</v>
      </c>
      <c r="I42" s="42" t="s">
        <v>109</v>
      </c>
      <c r="J42" s="43"/>
      <c r="K42" s="43"/>
      <c r="L42" s="43"/>
      <c r="M42" s="44"/>
    </row>
    <row r="43" spans="1:13" ht="105">
      <c r="A43" s="13" t="s">
        <v>185</v>
      </c>
      <c r="B43" s="13" t="s">
        <v>166</v>
      </c>
      <c r="C43" s="14">
        <v>6311500</v>
      </c>
      <c r="D43" s="14" t="s">
        <v>139</v>
      </c>
      <c r="E43" s="15" t="s">
        <v>19</v>
      </c>
      <c r="F43" s="21">
        <v>150988000</v>
      </c>
      <c r="G43" s="21">
        <v>30280000</v>
      </c>
      <c r="H43" s="21">
        <f>+F43-G43</f>
        <v>120708000</v>
      </c>
      <c r="I43" s="13" t="s">
        <v>247</v>
      </c>
      <c r="J43" s="13" t="s">
        <v>248</v>
      </c>
      <c r="K43" s="14">
        <v>6311500</v>
      </c>
      <c r="L43" s="14" t="s">
        <v>139</v>
      </c>
      <c r="M43" s="15" t="s">
        <v>19</v>
      </c>
    </row>
    <row r="44" spans="1:13" ht="21">
      <c r="A44" s="39" t="s">
        <v>84</v>
      </c>
      <c r="B44" s="40"/>
      <c r="C44" s="40"/>
      <c r="D44" s="40"/>
      <c r="E44" s="41"/>
      <c r="F44" s="19">
        <f>+F45</f>
        <v>58942800</v>
      </c>
      <c r="G44" s="19">
        <f>+G45</f>
        <v>2418200</v>
      </c>
      <c r="H44" s="19">
        <f>+H45</f>
        <v>56524600</v>
      </c>
      <c r="I44" s="39" t="s">
        <v>84</v>
      </c>
      <c r="J44" s="40"/>
      <c r="K44" s="40"/>
      <c r="L44" s="40"/>
      <c r="M44" s="41"/>
    </row>
    <row r="45" spans="1:13" ht="21">
      <c r="A45" s="33" t="s">
        <v>111</v>
      </c>
      <c r="B45" s="34"/>
      <c r="C45" s="34"/>
      <c r="D45" s="34"/>
      <c r="E45" s="35"/>
      <c r="F45" s="22">
        <f>SUM(F46:F47)</f>
        <v>58942800</v>
      </c>
      <c r="G45" s="22">
        <f>SUM(G46:G47)</f>
        <v>2418200</v>
      </c>
      <c r="H45" s="22">
        <f>SUM(H46:H47)</f>
        <v>56524600</v>
      </c>
      <c r="I45" s="33" t="s">
        <v>111</v>
      </c>
      <c r="J45" s="34"/>
      <c r="K45" s="34"/>
      <c r="L45" s="34"/>
      <c r="M45" s="35"/>
    </row>
    <row r="46" spans="1:13" ht="21">
      <c r="A46" s="13" t="s">
        <v>12</v>
      </c>
      <c r="B46" s="13" t="s">
        <v>167</v>
      </c>
      <c r="C46" s="14" t="s">
        <v>191</v>
      </c>
      <c r="D46" s="14" t="s">
        <v>141</v>
      </c>
      <c r="E46" s="15" t="s">
        <v>128</v>
      </c>
      <c r="F46" s="21">
        <v>10579200</v>
      </c>
      <c r="G46" s="21">
        <v>0</v>
      </c>
      <c r="H46" s="21">
        <f>+F46-G46</f>
        <v>10579200</v>
      </c>
      <c r="I46" s="13" t="s">
        <v>249</v>
      </c>
      <c r="J46" s="13" t="s">
        <v>250</v>
      </c>
      <c r="K46" s="14" t="s">
        <v>191</v>
      </c>
      <c r="L46" s="14" t="s">
        <v>141</v>
      </c>
      <c r="M46" s="15" t="s">
        <v>128</v>
      </c>
    </row>
    <row r="47" spans="1:13" ht="63">
      <c r="A47" s="13" t="s">
        <v>17</v>
      </c>
      <c r="B47" s="13" t="s">
        <v>167</v>
      </c>
      <c r="C47" s="14">
        <v>6311500</v>
      </c>
      <c r="D47" s="14" t="s">
        <v>141</v>
      </c>
      <c r="E47" s="15" t="s">
        <v>18</v>
      </c>
      <c r="F47" s="21">
        <v>48363600</v>
      </c>
      <c r="G47" s="21">
        <v>2418200</v>
      </c>
      <c r="H47" s="21">
        <f>+F47-G47</f>
        <v>45945400</v>
      </c>
      <c r="I47" s="13" t="s">
        <v>251</v>
      </c>
      <c r="J47" s="13" t="s">
        <v>250</v>
      </c>
      <c r="K47" s="14">
        <v>6311500</v>
      </c>
      <c r="L47" s="14" t="s">
        <v>141</v>
      </c>
      <c r="M47" s="15" t="s">
        <v>18</v>
      </c>
    </row>
    <row r="48" spans="1:13" ht="21">
      <c r="A48" s="39" t="s">
        <v>85</v>
      </c>
      <c r="B48" s="40"/>
      <c r="C48" s="40"/>
      <c r="D48" s="40"/>
      <c r="E48" s="41"/>
      <c r="F48" s="19">
        <f aca="true" t="shared" si="7" ref="F48:H49">+F49</f>
        <v>3182500</v>
      </c>
      <c r="G48" s="19">
        <f t="shared" si="7"/>
        <v>159100</v>
      </c>
      <c r="H48" s="19">
        <f t="shared" si="7"/>
        <v>3023400</v>
      </c>
      <c r="I48" s="39" t="s">
        <v>85</v>
      </c>
      <c r="J48" s="40"/>
      <c r="K48" s="40"/>
      <c r="L48" s="40"/>
      <c r="M48" s="41"/>
    </row>
    <row r="49" spans="1:13" ht="21">
      <c r="A49" s="42" t="s">
        <v>107</v>
      </c>
      <c r="B49" s="43"/>
      <c r="C49" s="43"/>
      <c r="D49" s="43"/>
      <c r="E49" s="44"/>
      <c r="F49" s="20">
        <f t="shared" si="7"/>
        <v>3182500</v>
      </c>
      <c r="G49" s="20">
        <f t="shared" si="7"/>
        <v>159100</v>
      </c>
      <c r="H49" s="20">
        <f t="shared" si="7"/>
        <v>3023400</v>
      </c>
      <c r="I49" s="42" t="s">
        <v>107</v>
      </c>
      <c r="J49" s="43"/>
      <c r="K49" s="43"/>
      <c r="L49" s="43"/>
      <c r="M49" s="44"/>
    </row>
    <row r="50" spans="1:13" ht="63">
      <c r="A50" s="13" t="s">
        <v>20</v>
      </c>
      <c r="B50" s="13" t="s">
        <v>168</v>
      </c>
      <c r="C50" s="14">
        <v>6311500</v>
      </c>
      <c r="D50" s="14" t="s">
        <v>137</v>
      </c>
      <c r="E50" s="15" t="s">
        <v>21</v>
      </c>
      <c r="F50" s="21">
        <v>3182500</v>
      </c>
      <c r="G50" s="21">
        <v>159100</v>
      </c>
      <c r="H50" s="21">
        <f>+F50-G50</f>
        <v>3023400</v>
      </c>
      <c r="I50" s="13" t="s">
        <v>252</v>
      </c>
      <c r="J50" s="13" t="s">
        <v>253</v>
      </c>
      <c r="K50" s="14">
        <v>6311500</v>
      </c>
      <c r="L50" s="14" t="s">
        <v>137</v>
      </c>
      <c r="M50" s="15" t="s">
        <v>21</v>
      </c>
    </row>
    <row r="51" spans="1:13" ht="21">
      <c r="A51" s="39" t="s">
        <v>86</v>
      </c>
      <c r="B51" s="40"/>
      <c r="C51" s="40"/>
      <c r="D51" s="40"/>
      <c r="E51" s="41"/>
      <c r="F51" s="19">
        <f>+F52+F67+F72+F74+F76</f>
        <v>465443400</v>
      </c>
      <c r="G51" s="19">
        <f>+G52+G67+G72+G74+G76</f>
        <v>1882000</v>
      </c>
      <c r="H51" s="19">
        <f>+H52+H67+H72+H74+H76</f>
        <v>463561400</v>
      </c>
      <c r="I51" s="39" t="s">
        <v>86</v>
      </c>
      <c r="J51" s="40"/>
      <c r="K51" s="40"/>
      <c r="L51" s="40"/>
      <c r="M51" s="41"/>
    </row>
    <row r="52" spans="1:13" ht="21">
      <c r="A52" s="33" t="s">
        <v>112</v>
      </c>
      <c r="B52" s="34"/>
      <c r="C52" s="34"/>
      <c r="D52" s="34"/>
      <c r="E52" s="35"/>
      <c r="F52" s="22">
        <f>SUM(F53:F66)</f>
        <v>357699700</v>
      </c>
      <c r="G52" s="22">
        <f>SUM(G53:G66)</f>
        <v>1285200</v>
      </c>
      <c r="H52" s="22">
        <f>SUM(H53:H66)</f>
        <v>356414500</v>
      </c>
      <c r="I52" s="33" t="s">
        <v>112</v>
      </c>
      <c r="J52" s="34"/>
      <c r="K52" s="34"/>
      <c r="L52" s="34"/>
      <c r="M52" s="35"/>
    </row>
    <row r="53" spans="1:13" ht="21">
      <c r="A53" s="13" t="s">
        <v>12</v>
      </c>
      <c r="B53" s="13" t="s">
        <v>169</v>
      </c>
      <c r="C53" s="14" t="s">
        <v>191</v>
      </c>
      <c r="D53" s="14" t="s">
        <v>142</v>
      </c>
      <c r="E53" s="15" t="s">
        <v>128</v>
      </c>
      <c r="F53" s="21">
        <f>72388700-11936000</f>
        <v>60452700</v>
      </c>
      <c r="G53" s="21">
        <v>1285200</v>
      </c>
      <c r="H53" s="21">
        <f>+F53-G53</f>
        <v>59167500</v>
      </c>
      <c r="I53" s="13" t="s">
        <v>249</v>
      </c>
      <c r="J53" s="13" t="s">
        <v>254</v>
      </c>
      <c r="K53" s="14" t="s">
        <v>191</v>
      </c>
      <c r="L53" s="14" t="s">
        <v>142</v>
      </c>
      <c r="M53" s="15" t="s">
        <v>128</v>
      </c>
    </row>
    <row r="54" spans="1:13" ht="84">
      <c r="A54" s="13" t="s">
        <v>207</v>
      </c>
      <c r="B54" s="13" t="s">
        <v>169</v>
      </c>
      <c r="C54" s="14" t="s">
        <v>224</v>
      </c>
      <c r="D54" s="14" t="s">
        <v>142</v>
      </c>
      <c r="E54" s="15" t="s">
        <v>16</v>
      </c>
      <c r="F54" s="21">
        <v>18000000</v>
      </c>
      <c r="G54" s="21">
        <v>0</v>
      </c>
      <c r="H54" s="21">
        <f>+F54-G54</f>
        <v>18000000</v>
      </c>
      <c r="I54" s="13" t="s">
        <v>255</v>
      </c>
      <c r="J54" s="13" t="s">
        <v>254</v>
      </c>
      <c r="K54" s="14" t="s">
        <v>224</v>
      </c>
      <c r="L54" s="14" t="s">
        <v>142</v>
      </c>
      <c r="M54" s="15" t="s">
        <v>16</v>
      </c>
    </row>
    <row r="55" spans="1:13" ht="105">
      <c r="A55" s="13" t="s">
        <v>208</v>
      </c>
      <c r="B55" s="13" t="s">
        <v>169</v>
      </c>
      <c r="C55" s="14" t="s">
        <v>224</v>
      </c>
      <c r="D55" s="14" t="s">
        <v>142</v>
      </c>
      <c r="E55" s="15" t="s">
        <v>198</v>
      </c>
      <c r="F55" s="21">
        <v>48350000</v>
      </c>
      <c r="G55" s="21">
        <v>0</v>
      </c>
      <c r="H55" s="21">
        <f aca="true" t="shared" si="8" ref="H55:H66">+F55-G55</f>
        <v>48350000</v>
      </c>
      <c r="I55" s="13" t="s">
        <v>256</v>
      </c>
      <c r="J55" s="13" t="s">
        <v>254</v>
      </c>
      <c r="K55" s="14" t="s">
        <v>224</v>
      </c>
      <c r="L55" s="14" t="s">
        <v>142</v>
      </c>
      <c r="M55" s="15" t="s">
        <v>198</v>
      </c>
    </row>
    <row r="56" spans="1:13" ht="63">
      <c r="A56" s="13" t="s">
        <v>209</v>
      </c>
      <c r="B56" s="13" t="s">
        <v>169</v>
      </c>
      <c r="C56" s="14" t="s">
        <v>224</v>
      </c>
      <c r="D56" s="14" t="s">
        <v>142</v>
      </c>
      <c r="E56" s="15" t="s">
        <v>14</v>
      </c>
      <c r="F56" s="21">
        <v>62528500</v>
      </c>
      <c r="G56" s="21">
        <v>0</v>
      </c>
      <c r="H56" s="21">
        <f t="shared" si="8"/>
        <v>62528500</v>
      </c>
      <c r="I56" s="13" t="s">
        <v>257</v>
      </c>
      <c r="J56" s="13" t="s">
        <v>254</v>
      </c>
      <c r="K56" s="14" t="s">
        <v>224</v>
      </c>
      <c r="L56" s="14" t="s">
        <v>142</v>
      </c>
      <c r="M56" s="15" t="s">
        <v>14</v>
      </c>
    </row>
    <row r="57" spans="1:13" ht="84">
      <c r="A57" s="13" t="s">
        <v>210</v>
      </c>
      <c r="B57" s="13" t="s">
        <v>169</v>
      </c>
      <c r="C57" s="14" t="s">
        <v>224</v>
      </c>
      <c r="D57" s="14" t="s">
        <v>142</v>
      </c>
      <c r="E57" s="15" t="s">
        <v>199</v>
      </c>
      <c r="F57" s="21">
        <v>51488900</v>
      </c>
      <c r="G57" s="21">
        <v>0</v>
      </c>
      <c r="H57" s="21">
        <f t="shared" si="8"/>
        <v>51488900</v>
      </c>
      <c r="I57" s="13" t="s">
        <v>258</v>
      </c>
      <c r="J57" s="13" t="s">
        <v>254</v>
      </c>
      <c r="K57" s="14" t="s">
        <v>224</v>
      </c>
      <c r="L57" s="14" t="s">
        <v>142</v>
      </c>
      <c r="M57" s="15" t="s">
        <v>199</v>
      </c>
    </row>
    <row r="58" spans="1:13" ht="84">
      <c r="A58" s="13" t="s">
        <v>211</v>
      </c>
      <c r="B58" s="13" t="s">
        <v>169</v>
      </c>
      <c r="C58" s="14" t="s">
        <v>224</v>
      </c>
      <c r="D58" s="14" t="s">
        <v>142</v>
      </c>
      <c r="E58" s="15" t="s">
        <v>200</v>
      </c>
      <c r="F58" s="21">
        <v>25859700</v>
      </c>
      <c r="G58" s="21">
        <v>0</v>
      </c>
      <c r="H58" s="21">
        <f t="shared" si="8"/>
        <v>25859700</v>
      </c>
      <c r="I58" s="13" t="s">
        <v>259</v>
      </c>
      <c r="J58" s="13" t="s">
        <v>254</v>
      </c>
      <c r="K58" s="14" t="s">
        <v>224</v>
      </c>
      <c r="L58" s="14" t="s">
        <v>142</v>
      </c>
      <c r="M58" s="15" t="s">
        <v>200</v>
      </c>
    </row>
    <row r="59" spans="1:13" ht="84">
      <c r="A59" s="13" t="s">
        <v>212</v>
      </c>
      <c r="B59" s="13" t="s">
        <v>169</v>
      </c>
      <c r="C59" s="14" t="s">
        <v>224</v>
      </c>
      <c r="D59" s="14" t="s">
        <v>142</v>
      </c>
      <c r="E59" s="15" t="s">
        <v>201</v>
      </c>
      <c r="F59" s="21">
        <v>13841100</v>
      </c>
      <c r="G59" s="21">
        <v>0</v>
      </c>
      <c r="H59" s="21">
        <f t="shared" si="8"/>
        <v>13841100</v>
      </c>
      <c r="I59" s="13" t="s">
        <v>260</v>
      </c>
      <c r="J59" s="13" t="s">
        <v>254</v>
      </c>
      <c r="K59" s="14" t="s">
        <v>224</v>
      </c>
      <c r="L59" s="14" t="s">
        <v>142</v>
      </c>
      <c r="M59" s="31" t="s">
        <v>261</v>
      </c>
    </row>
    <row r="60" spans="1:13" ht="84">
      <c r="A60" s="13" t="s">
        <v>213</v>
      </c>
      <c r="B60" s="13" t="s">
        <v>169</v>
      </c>
      <c r="C60" s="14" t="s">
        <v>224</v>
      </c>
      <c r="D60" s="14" t="s">
        <v>142</v>
      </c>
      <c r="E60" s="15" t="s">
        <v>15</v>
      </c>
      <c r="F60" s="21">
        <v>10539000</v>
      </c>
      <c r="G60" s="21">
        <v>0</v>
      </c>
      <c r="H60" s="21">
        <f t="shared" si="8"/>
        <v>10539000</v>
      </c>
      <c r="I60" s="13" t="s">
        <v>262</v>
      </c>
      <c r="J60" s="13" t="s">
        <v>254</v>
      </c>
      <c r="K60" s="14" t="s">
        <v>224</v>
      </c>
      <c r="L60" s="14" t="s">
        <v>142</v>
      </c>
      <c r="M60" s="31" t="s">
        <v>263</v>
      </c>
    </row>
    <row r="61" spans="1:13" ht="84">
      <c r="A61" s="13" t="s">
        <v>214</v>
      </c>
      <c r="B61" s="13" t="s">
        <v>169</v>
      </c>
      <c r="C61" s="14" t="s">
        <v>224</v>
      </c>
      <c r="D61" s="14" t="s">
        <v>142</v>
      </c>
      <c r="E61" s="15" t="s">
        <v>202</v>
      </c>
      <c r="F61" s="21">
        <v>16093600</v>
      </c>
      <c r="G61" s="21">
        <v>0</v>
      </c>
      <c r="H61" s="21">
        <f t="shared" si="8"/>
        <v>16093600</v>
      </c>
      <c r="I61" s="13" t="s">
        <v>264</v>
      </c>
      <c r="J61" s="13" t="s">
        <v>254</v>
      </c>
      <c r="K61" s="14" t="s">
        <v>224</v>
      </c>
      <c r="L61" s="14" t="s">
        <v>142</v>
      </c>
      <c r="M61" s="31" t="s">
        <v>265</v>
      </c>
    </row>
    <row r="62" spans="1:13" ht="84">
      <c r="A62" s="13" t="s">
        <v>215</v>
      </c>
      <c r="B62" s="13" t="s">
        <v>169</v>
      </c>
      <c r="C62" s="14" t="s">
        <v>224</v>
      </c>
      <c r="D62" s="14" t="s">
        <v>142</v>
      </c>
      <c r="E62" s="15" t="s">
        <v>203</v>
      </c>
      <c r="F62" s="21">
        <v>14489200</v>
      </c>
      <c r="G62" s="21">
        <v>0</v>
      </c>
      <c r="H62" s="21">
        <f t="shared" si="8"/>
        <v>14489200</v>
      </c>
      <c r="I62" s="13" t="s">
        <v>266</v>
      </c>
      <c r="J62" s="13" t="s">
        <v>254</v>
      </c>
      <c r="K62" s="14" t="s">
        <v>224</v>
      </c>
      <c r="L62" s="14" t="s">
        <v>142</v>
      </c>
      <c r="M62" s="31" t="s">
        <v>267</v>
      </c>
    </row>
    <row r="63" spans="1:13" ht="84">
      <c r="A63" s="13" t="s">
        <v>216</v>
      </c>
      <c r="B63" s="13" t="s">
        <v>169</v>
      </c>
      <c r="C63" s="14" t="s">
        <v>224</v>
      </c>
      <c r="D63" s="14" t="s">
        <v>142</v>
      </c>
      <c r="E63" s="15" t="s">
        <v>204</v>
      </c>
      <c r="F63" s="21">
        <v>4600800</v>
      </c>
      <c r="G63" s="21">
        <v>0</v>
      </c>
      <c r="H63" s="21">
        <f t="shared" si="8"/>
        <v>4600800</v>
      </c>
      <c r="I63" s="13" t="s">
        <v>268</v>
      </c>
      <c r="J63" s="13" t="s">
        <v>254</v>
      </c>
      <c r="K63" s="14" t="s">
        <v>224</v>
      </c>
      <c r="L63" s="14" t="s">
        <v>142</v>
      </c>
      <c r="M63" s="31" t="s">
        <v>269</v>
      </c>
    </row>
    <row r="64" spans="1:13" ht="63">
      <c r="A64" s="13" t="s">
        <v>217</v>
      </c>
      <c r="B64" s="13" t="s">
        <v>169</v>
      </c>
      <c r="C64" s="14" t="s">
        <v>224</v>
      </c>
      <c r="D64" s="14" t="s">
        <v>142</v>
      </c>
      <c r="E64" s="15" t="s">
        <v>205</v>
      </c>
      <c r="F64" s="21">
        <v>12178700</v>
      </c>
      <c r="G64" s="21">
        <v>0</v>
      </c>
      <c r="H64" s="21">
        <f t="shared" si="8"/>
        <v>12178700</v>
      </c>
      <c r="I64" s="13" t="s">
        <v>270</v>
      </c>
      <c r="J64" s="13" t="s">
        <v>254</v>
      </c>
      <c r="K64" s="14" t="s">
        <v>224</v>
      </c>
      <c r="L64" s="14" t="s">
        <v>142</v>
      </c>
      <c r="M64" s="31" t="s">
        <v>271</v>
      </c>
    </row>
    <row r="65" spans="1:13" ht="84">
      <c r="A65" s="13" t="s">
        <v>218</v>
      </c>
      <c r="B65" s="13" t="s">
        <v>169</v>
      </c>
      <c r="C65" s="14" t="s">
        <v>224</v>
      </c>
      <c r="D65" s="14" t="s">
        <v>142</v>
      </c>
      <c r="E65" s="15" t="s">
        <v>206</v>
      </c>
      <c r="F65" s="21">
        <v>11189500</v>
      </c>
      <c r="G65" s="21">
        <v>0</v>
      </c>
      <c r="H65" s="21">
        <f t="shared" si="8"/>
        <v>11189500</v>
      </c>
      <c r="I65" s="13" t="s">
        <v>272</v>
      </c>
      <c r="J65" s="13" t="s">
        <v>254</v>
      </c>
      <c r="K65" s="14" t="s">
        <v>224</v>
      </c>
      <c r="L65" s="14" t="s">
        <v>142</v>
      </c>
      <c r="M65" s="31" t="s">
        <v>273</v>
      </c>
    </row>
    <row r="66" spans="1:13" ht="84">
      <c r="A66" s="13" t="s">
        <v>26</v>
      </c>
      <c r="B66" s="13" t="s">
        <v>169</v>
      </c>
      <c r="C66" s="14">
        <v>6311500</v>
      </c>
      <c r="D66" s="14" t="s">
        <v>142</v>
      </c>
      <c r="E66" s="15" t="s">
        <v>27</v>
      </c>
      <c r="F66" s="21">
        <v>8088000</v>
      </c>
      <c r="G66" s="21">
        <v>0</v>
      </c>
      <c r="H66" s="21">
        <f t="shared" si="8"/>
        <v>8088000</v>
      </c>
      <c r="I66" s="30" t="s">
        <v>274</v>
      </c>
      <c r="J66" s="13" t="s">
        <v>254</v>
      </c>
      <c r="K66" s="14" t="s">
        <v>321</v>
      </c>
      <c r="L66" s="14" t="s">
        <v>142</v>
      </c>
      <c r="M66" s="31" t="s">
        <v>275</v>
      </c>
    </row>
    <row r="67" spans="1:13" ht="21">
      <c r="A67" s="33" t="s">
        <v>126</v>
      </c>
      <c r="B67" s="34"/>
      <c r="C67" s="34"/>
      <c r="D67" s="34"/>
      <c r="E67" s="35"/>
      <c r="F67" s="22">
        <f>SUM(F68:F71)</f>
        <v>95307700</v>
      </c>
      <c r="G67" s="22">
        <f>SUM(G68:G71)</f>
        <v>0</v>
      </c>
      <c r="H67" s="22">
        <f>SUM(H68:H71)</f>
        <v>95307700</v>
      </c>
      <c r="I67" s="33" t="s">
        <v>126</v>
      </c>
      <c r="J67" s="34"/>
      <c r="K67" s="34"/>
      <c r="L67" s="34"/>
      <c r="M67" s="35"/>
    </row>
    <row r="68" spans="1:13" ht="126">
      <c r="A68" s="13" t="s">
        <v>219</v>
      </c>
      <c r="B68" s="13" t="s">
        <v>169</v>
      </c>
      <c r="C68" s="14" t="s">
        <v>223</v>
      </c>
      <c r="D68" s="14" t="s">
        <v>156</v>
      </c>
      <c r="E68" s="15" t="s">
        <v>195</v>
      </c>
      <c r="F68" s="21">
        <v>30659200</v>
      </c>
      <c r="G68" s="21">
        <v>0</v>
      </c>
      <c r="H68" s="21">
        <f>+F68-G68</f>
        <v>30659200</v>
      </c>
      <c r="I68" s="13" t="s">
        <v>276</v>
      </c>
      <c r="J68" s="13" t="s">
        <v>254</v>
      </c>
      <c r="K68" s="32">
        <v>6311310</v>
      </c>
      <c r="L68" s="32" t="s">
        <v>156</v>
      </c>
      <c r="M68" s="31" t="s">
        <v>277</v>
      </c>
    </row>
    <row r="69" spans="1:13" ht="147">
      <c r="A69" s="13" t="s">
        <v>220</v>
      </c>
      <c r="B69" s="13" t="s">
        <v>169</v>
      </c>
      <c r="C69" s="14" t="s">
        <v>223</v>
      </c>
      <c r="D69" s="14" t="s">
        <v>156</v>
      </c>
      <c r="E69" s="15" t="s">
        <v>196</v>
      </c>
      <c r="F69" s="21">
        <v>32498500</v>
      </c>
      <c r="G69" s="21">
        <v>0</v>
      </c>
      <c r="H69" s="21">
        <f>+F69-G69</f>
        <v>32498500</v>
      </c>
      <c r="I69" s="13" t="s">
        <v>278</v>
      </c>
      <c r="J69" s="13" t="s">
        <v>254</v>
      </c>
      <c r="K69" s="32">
        <v>6311310</v>
      </c>
      <c r="L69" s="32" t="s">
        <v>156</v>
      </c>
      <c r="M69" s="31" t="s">
        <v>279</v>
      </c>
    </row>
    <row r="70" spans="1:13" ht="105">
      <c r="A70" s="13" t="s">
        <v>221</v>
      </c>
      <c r="B70" s="13" t="s">
        <v>169</v>
      </c>
      <c r="C70" s="14" t="s">
        <v>223</v>
      </c>
      <c r="D70" s="14" t="s">
        <v>156</v>
      </c>
      <c r="E70" s="15" t="s">
        <v>197</v>
      </c>
      <c r="F70" s="21">
        <v>24050000</v>
      </c>
      <c r="G70" s="21">
        <v>0</v>
      </c>
      <c r="H70" s="21">
        <f>+F70-G70</f>
        <v>24050000</v>
      </c>
      <c r="I70" s="13" t="s">
        <v>280</v>
      </c>
      <c r="J70" s="13" t="s">
        <v>254</v>
      </c>
      <c r="K70" s="32">
        <v>6311310</v>
      </c>
      <c r="L70" s="32" t="s">
        <v>156</v>
      </c>
      <c r="M70" s="31" t="s">
        <v>281</v>
      </c>
    </row>
    <row r="71" spans="1:13" ht="105">
      <c r="A71" s="13" t="s">
        <v>222</v>
      </c>
      <c r="B71" s="13" t="s">
        <v>169</v>
      </c>
      <c r="C71" s="14" t="s">
        <v>223</v>
      </c>
      <c r="D71" s="14" t="s">
        <v>156</v>
      </c>
      <c r="E71" s="15" t="s">
        <v>13</v>
      </c>
      <c r="F71" s="21">
        <v>8100000</v>
      </c>
      <c r="G71" s="21">
        <v>0</v>
      </c>
      <c r="H71" s="21">
        <f>+F71-G71</f>
        <v>8100000</v>
      </c>
      <c r="I71" s="13" t="s">
        <v>282</v>
      </c>
      <c r="J71" s="13" t="s">
        <v>254</v>
      </c>
      <c r="K71" s="32">
        <v>6311310</v>
      </c>
      <c r="L71" s="32" t="s">
        <v>156</v>
      </c>
      <c r="M71" s="31" t="s">
        <v>283</v>
      </c>
    </row>
    <row r="72" spans="1:13" ht="21">
      <c r="A72" s="33" t="s">
        <v>113</v>
      </c>
      <c r="B72" s="34"/>
      <c r="C72" s="34"/>
      <c r="D72" s="34"/>
      <c r="E72" s="35"/>
      <c r="F72" s="22">
        <f>+F73</f>
        <v>11936000</v>
      </c>
      <c r="G72" s="22">
        <f>+G73</f>
        <v>596800</v>
      </c>
      <c r="H72" s="22">
        <f>+H73</f>
        <v>11339200</v>
      </c>
      <c r="I72" s="33" t="s">
        <v>113</v>
      </c>
      <c r="J72" s="34"/>
      <c r="K72" s="34"/>
      <c r="L72" s="34"/>
      <c r="M72" s="35"/>
    </row>
    <row r="73" spans="1:13" ht="21">
      <c r="A73" s="13" t="s">
        <v>12</v>
      </c>
      <c r="B73" s="13" t="s">
        <v>169</v>
      </c>
      <c r="C73" s="14" t="s">
        <v>191</v>
      </c>
      <c r="D73" s="14" t="s">
        <v>143</v>
      </c>
      <c r="E73" s="15" t="s">
        <v>128</v>
      </c>
      <c r="F73" s="21">
        <v>11936000</v>
      </c>
      <c r="G73" s="21">
        <v>596800</v>
      </c>
      <c r="H73" s="21">
        <f>+F73-G73</f>
        <v>11339200</v>
      </c>
      <c r="I73" s="13" t="s">
        <v>249</v>
      </c>
      <c r="J73" s="13" t="s">
        <v>254</v>
      </c>
      <c r="K73" s="14" t="s">
        <v>191</v>
      </c>
      <c r="L73" s="14" t="s">
        <v>143</v>
      </c>
      <c r="M73" s="15" t="s">
        <v>128</v>
      </c>
    </row>
    <row r="74" spans="1:13" ht="21">
      <c r="A74" s="33" t="s">
        <v>114</v>
      </c>
      <c r="B74" s="34"/>
      <c r="C74" s="34"/>
      <c r="D74" s="34"/>
      <c r="E74" s="35"/>
      <c r="F74" s="22">
        <f>SUM(F75)</f>
        <v>0</v>
      </c>
      <c r="G74" s="22">
        <f>SUM(G75)</f>
        <v>0</v>
      </c>
      <c r="H74" s="22">
        <f>SUM(H75)</f>
        <v>0</v>
      </c>
      <c r="I74" s="33" t="s">
        <v>114</v>
      </c>
      <c r="J74" s="34"/>
      <c r="K74" s="34"/>
      <c r="L74" s="34"/>
      <c r="M74" s="35"/>
    </row>
    <row r="75" spans="1:13" ht="105">
      <c r="A75" s="13" t="s">
        <v>22</v>
      </c>
      <c r="B75" s="13" t="s">
        <v>169</v>
      </c>
      <c r="C75" s="14">
        <v>6311500</v>
      </c>
      <c r="D75" s="14" t="s">
        <v>144</v>
      </c>
      <c r="E75" s="15" t="s">
        <v>23</v>
      </c>
      <c r="F75" s="21">
        <v>0</v>
      </c>
      <c r="G75" s="21">
        <v>0</v>
      </c>
      <c r="H75" s="21">
        <f>+F75-G75</f>
        <v>0</v>
      </c>
      <c r="I75" s="13"/>
      <c r="J75" s="13"/>
      <c r="K75" s="14"/>
      <c r="L75" s="14"/>
      <c r="M75" s="15"/>
    </row>
    <row r="76" spans="1:13" ht="21">
      <c r="A76" s="33" t="s">
        <v>115</v>
      </c>
      <c r="B76" s="34"/>
      <c r="C76" s="34"/>
      <c r="D76" s="34"/>
      <c r="E76" s="35"/>
      <c r="F76" s="22">
        <f>+F77</f>
        <v>500000</v>
      </c>
      <c r="G76" s="22">
        <f>+G77</f>
        <v>0</v>
      </c>
      <c r="H76" s="22">
        <f>+H77</f>
        <v>500000</v>
      </c>
      <c r="I76" s="33" t="s">
        <v>115</v>
      </c>
      <c r="J76" s="34"/>
      <c r="K76" s="34"/>
      <c r="L76" s="34"/>
      <c r="M76" s="35"/>
    </row>
    <row r="77" spans="1:13" ht="63">
      <c r="A77" s="13" t="s">
        <v>24</v>
      </c>
      <c r="B77" s="13" t="s">
        <v>169</v>
      </c>
      <c r="C77" s="14">
        <v>6311500</v>
      </c>
      <c r="D77" s="14" t="s">
        <v>145</v>
      </c>
      <c r="E77" s="15" t="s">
        <v>25</v>
      </c>
      <c r="F77" s="21">
        <v>500000</v>
      </c>
      <c r="G77" s="21">
        <v>0</v>
      </c>
      <c r="H77" s="21">
        <f>+F77-G77</f>
        <v>500000</v>
      </c>
      <c r="I77" s="13" t="s">
        <v>284</v>
      </c>
      <c r="J77" s="13" t="s">
        <v>254</v>
      </c>
      <c r="K77" s="14">
        <v>6311500</v>
      </c>
      <c r="L77" s="14" t="s">
        <v>145</v>
      </c>
      <c r="M77" s="15" t="s">
        <v>25</v>
      </c>
    </row>
    <row r="78" spans="1:13" ht="21">
      <c r="A78" s="36" t="s">
        <v>87</v>
      </c>
      <c r="B78" s="37"/>
      <c r="C78" s="37"/>
      <c r="D78" s="37"/>
      <c r="E78" s="38"/>
      <c r="F78" s="18">
        <f>+F79</f>
        <v>7368700</v>
      </c>
      <c r="G78" s="18">
        <f aca="true" t="shared" si="9" ref="G78:H80">+G79</f>
        <v>368400</v>
      </c>
      <c r="H78" s="18">
        <f t="shared" si="9"/>
        <v>7000300</v>
      </c>
      <c r="I78" s="36" t="s">
        <v>87</v>
      </c>
      <c r="J78" s="37"/>
      <c r="K78" s="37"/>
      <c r="L78" s="37"/>
      <c r="M78" s="38"/>
    </row>
    <row r="79" spans="1:13" ht="21">
      <c r="A79" s="39" t="s">
        <v>88</v>
      </c>
      <c r="B79" s="40"/>
      <c r="C79" s="40"/>
      <c r="D79" s="40"/>
      <c r="E79" s="41"/>
      <c r="F79" s="19">
        <f>+F80</f>
        <v>7368700</v>
      </c>
      <c r="G79" s="19">
        <f t="shared" si="9"/>
        <v>368400</v>
      </c>
      <c r="H79" s="19">
        <f t="shared" si="9"/>
        <v>7000300</v>
      </c>
      <c r="I79" s="39" t="s">
        <v>88</v>
      </c>
      <c r="J79" s="40"/>
      <c r="K79" s="40"/>
      <c r="L79" s="40"/>
      <c r="M79" s="41"/>
    </row>
    <row r="80" spans="1:13" ht="21">
      <c r="A80" s="42" t="s">
        <v>109</v>
      </c>
      <c r="B80" s="43"/>
      <c r="C80" s="43"/>
      <c r="D80" s="43"/>
      <c r="E80" s="44"/>
      <c r="F80" s="20">
        <f>+F81</f>
        <v>7368700</v>
      </c>
      <c r="G80" s="20">
        <f t="shared" si="9"/>
        <v>368400</v>
      </c>
      <c r="H80" s="20">
        <f t="shared" si="9"/>
        <v>7000300</v>
      </c>
      <c r="I80" s="42" t="s">
        <v>109</v>
      </c>
      <c r="J80" s="43"/>
      <c r="K80" s="43"/>
      <c r="L80" s="43"/>
      <c r="M80" s="44"/>
    </row>
    <row r="81" spans="1:13" ht="42">
      <c r="A81" s="13" t="s">
        <v>28</v>
      </c>
      <c r="B81" s="13" t="s">
        <v>170</v>
      </c>
      <c r="C81" s="14">
        <v>6311500</v>
      </c>
      <c r="D81" s="14" t="s">
        <v>139</v>
      </c>
      <c r="E81" s="15" t="s">
        <v>29</v>
      </c>
      <c r="F81" s="21">
        <v>7368700</v>
      </c>
      <c r="G81" s="21">
        <v>368400</v>
      </c>
      <c r="H81" s="21">
        <f>+F81-G81</f>
        <v>7000300</v>
      </c>
      <c r="I81" s="13" t="s">
        <v>285</v>
      </c>
      <c r="J81" s="13" t="s">
        <v>286</v>
      </c>
      <c r="K81" s="14">
        <v>6311500</v>
      </c>
      <c r="L81" s="14" t="s">
        <v>139</v>
      </c>
      <c r="M81" s="15" t="s">
        <v>29</v>
      </c>
    </row>
    <row r="82" spans="1:13" ht="21">
      <c r="A82" s="45" t="s">
        <v>89</v>
      </c>
      <c r="B82" s="46"/>
      <c r="C82" s="46"/>
      <c r="D82" s="46"/>
      <c r="E82" s="47"/>
      <c r="F82" s="17">
        <f>+F83</f>
        <v>464553000</v>
      </c>
      <c r="G82" s="17">
        <f>+G83</f>
        <v>3375900</v>
      </c>
      <c r="H82" s="17">
        <f>+H83</f>
        <v>461177100</v>
      </c>
      <c r="I82" s="45" t="s">
        <v>89</v>
      </c>
      <c r="J82" s="46"/>
      <c r="K82" s="46"/>
      <c r="L82" s="46"/>
      <c r="M82" s="47"/>
    </row>
    <row r="83" spans="1:13" ht="21">
      <c r="A83" s="36" t="s">
        <v>90</v>
      </c>
      <c r="B83" s="37"/>
      <c r="C83" s="37"/>
      <c r="D83" s="37"/>
      <c r="E83" s="38"/>
      <c r="F83" s="18">
        <f>+F84+F89+F94+F101+F108+F111+F114+F117+F122+F126+F135+F138+F146</f>
        <v>464553000</v>
      </c>
      <c r="G83" s="18">
        <f>+G84+G89+G94+G101+G108+G111+G114+G117+G122+G126+G135+G138+G146</f>
        <v>3375900</v>
      </c>
      <c r="H83" s="18">
        <f>+H84+H89+H94+H101+H108+H111+H114+H117+H122+H126+H135+H138+H146</f>
        <v>461177100</v>
      </c>
      <c r="I83" s="36" t="s">
        <v>90</v>
      </c>
      <c r="J83" s="37"/>
      <c r="K83" s="37"/>
      <c r="L83" s="37"/>
      <c r="M83" s="38"/>
    </row>
    <row r="84" spans="1:13" ht="21">
      <c r="A84" s="39" t="s">
        <v>91</v>
      </c>
      <c r="B84" s="40"/>
      <c r="C84" s="40"/>
      <c r="D84" s="40"/>
      <c r="E84" s="41"/>
      <c r="F84" s="19">
        <f>+F85</f>
        <v>5817900</v>
      </c>
      <c r="G84" s="19">
        <f>+G85</f>
        <v>256000</v>
      </c>
      <c r="H84" s="19">
        <f>+H85</f>
        <v>5561900</v>
      </c>
      <c r="I84" s="39" t="s">
        <v>91</v>
      </c>
      <c r="J84" s="40"/>
      <c r="K84" s="40"/>
      <c r="L84" s="40"/>
      <c r="M84" s="41"/>
    </row>
    <row r="85" spans="1:13" ht="21">
      <c r="A85" s="42" t="s">
        <v>107</v>
      </c>
      <c r="B85" s="43"/>
      <c r="C85" s="43"/>
      <c r="D85" s="43"/>
      <c r="E85" s="44"/>
      <c r="F85" s="20">
        <f>SUM(F86:F88)</f>
        <v>5817900</v>
      </c>
      <c r="G85" s="20">
        <f>SUM(G86:G88)</f>
        <v>256000</v>
      </c>
      <c r="H85" s="20">
        <f>SUM(H86:H88)</f>
        <v>5561900</v>
      </c>
      <c r="I85" s="42" t="s">
        <v>107</v>
      </c>
      <c r="J85" s="43"/>
      <c r="K85" s="43"/>
      <c r="L85" s="43"/>
      <c r="M85" s="44"/>
    </row>
    <row r="86" spans="1:13" ht="21">
      <c r="A86" s="13" t="s">
        <v>36</v>
      </c>
      <c r="B86" s="13" t="s">
        <v>171</v>
      </c>
      <c r="C86" s="14" t="s">
        <v>191</v>
      </c>
      <c r="D86" s="14" t="s">
        <v>137</v>
      </c>
      <c r="E86" s="15" t="s">
        <v>128</v>
      </c>
      <c r="F86" s="21">
        <v>5119900</v>
      </c>
      <c r="G86" s="21">
        <v>256000</v>
      </c>
      <c r="H86" s="21">
        <f>+F86-G86</f>
        <v>4863900</v>
      </c>
      <c r="I86" s="13" t="s">
        <v>287</v>
      </c>
      <c r="J86" s="13" t="s">
        <v>288</v>
      </c>
      <c r="K86" s="14" t="s">
        <v>191</v>
      </c>
      <c r="L86" s="14" t="s">
        <v>137</v>
      </c>
      <c r="M86" s="15" t="s">
        <v>128</v>
      </c>
    </row>
    <row r="87" spans="1:13" ht="84">
      <c r="A87" s="13" t="s">
        <v>56</v>
      </c>
      <c r="B87" s="13" t="s">
        <v>171</v>
      </c>
      <c r="C87" s="14">
        <v>6311500</v>
      </c>
      <c r="D87" s="14" t="s">
        <v>137</v>
      </c>
      <c r="E87" s="15" t="s">
        <v>57</v>
      </c>
      <c r="F87" s="21">
        <v>354000</v>
      </c>
      <c r="G87" s="21">
        <v>0</v>
      </c>
      <c r="H87" s="21">
        <f>+F87-G87</f>
        <v>354000</v>
      </c>
      <c r="I87" s="13" t="s">
        <v>289</v>
      </c>
      <c r="J87" s="13" t="s">
        <v>288</v>
      </c>
      <c r="K87" s="14">
        <v>6311500</v>
      </c>
      <c r="L87" s="14" t="s">
        <v>137</v>
      </c>
      <c r="M87" s="15" t="s">
        <v>57</v>
      </c>
    </row>
    <row r="88" spans="1:13" ht="63">
      <c r="A88" s="13" t="s">
        <v>60</v>
      </c>
      <c r="B88" s="13" t="s">
        <v>171</v>
      </c>
      <c r="C88" s="14">
        <v>6311500</v>
      </c>
      <c r="D88" s="14" t="s">
        <v>137</v>
      </c>
      <c r="E88" s="15" t="s">
        <v>61</v>
      </c>
      <c r="F88" s="21">
        <v>344000</v>
      </c>
      <c r="G88" s="21">
        <v>0</v>
      </c>
      <c r="H88" s="21">
        <f>+F88-G88</f>
        <v>344000</v>
      </c>
      <c r="I88" s="13" t="s">
        <v>290</v>
      </c>
      <c r="J88" s="13" t="s">
        <v>288</v>
      </c>
      <c r="K88" s="14">
        <v>6311500</v>
      </c>
      <c r="L88" s="14" t="s">
        <v>137</v>
      </c>
      <c r="M88" s="15" t="s">
        <v>61</v>
      </c>
    </row>
    <row r="89" spans="1:13" ht="21">
      <c r="A89" s="39" t="s">
        <v>92</v>
      </c>
      <c r="B89" s="40"/>
      <c r="C89" s="40"/>
      <c r="D89" s="40"/>
      <c r="E89" s="41"/>
      <c r="F89" s="19">
        <f>+F90</f>
        <v>8527100</v>
      </c>
      <c r="G89" s="19">
        <f>+G90</f>
        <v>37300</v>
      </c>
      <c r="H89" s="19">
        <f>+H90</f>
        <v>8489800</v>
      </c>
      <c r="I89" s="39" t="s">
        <v>92</v>
      </c>
      <c r="J89" s="40"/>
      <c r="K89" s="40"/>
      <c r="L89" s="40"/>
      <c r="M89" s="41"/>
    </row>
    <row r="90" spans="1:13" ht="21">
      <c r="A90" s="42" t="s">
        <v>109</v>
      </c>
      <c r="B90" s="43"/>
      <c r="C90" s="43"/>
      <c r="D90" s="43"/>
      <c r="E90" s="44"/>
      <c r="F90" s="20">
        <f>SUM(F91:F93)</f>
        <v>8527100</v>
      </c>
      <c r="G90" s="20">
        <f>SUM(G91:G93)</f>
        <v>37300</v>
      </c>
      <c r="H90" s="20">
        <f>SUM(H91:H93)</f>
        <v>8489800</v>
      </c>
      <c r="I90" s="42" t="s">
        <v>109</v>
      </c>
      <c r="J90" s="43"/>
      <c r="K90" s="43"/>
      <c r="L90" s="43"/>
      <c r="M90" s="44"/>
    </row>
    <row r="91" spans="1:13" ht="21">
      <c r="A91" s="13" t="s">
        <v>36</v>
      </c>
      <c r="B91" s="13" t="s">
        <v>172</v>
      </c>
      <c r="C91" s="14" t="s">
        <v>191</v>
      </c>
      <c r="D91" s="14" t="s">
        <v>139</v>
      </c>
      <c r="E91" s="15" t="s">
        <v>128</v>
      </c>
      <c r="F91" s="21">
        <v>745200</v>
      </c>
      <c r="G91" s="21">
        <v>37300</v>
      </c>
      <c r="H91" s="21">
        <f>+F91-G91</f>
        <v>707900</v>
      </c>
      <c r="I91" s="13" t="s">
        <v>287</v>
      </c>
      <c r="J91" s="13" t="s">
        <v>291</v>
      </c>
      <c r="K91" s="14" t="s">
        <v>191</v>
      </c>
      <c r="L91" s="14" t="s">
        <v>139</v>
      </c>
      <c r="M91" s="15" t="s">
        <v>128</v>
      </c>
    </row>
    <row r="92" spans="1:13" ht="147">
      <c r="A92" s="13" t="s">
        <v>46</v>
      </c>
      <c r="B92" s="13" t="s">
        <v>172</v>
      </c>
      <c r="C92" s="14">
        <v>6311500</v>
      </c>
      <c r="D92" s="14" t="s">
        <v>139</v>
      </c>
      <c r="E92" s="15" t="s">
        <v>47</v>
      </c>
      <c r="F92" s="21">
        <v>5500300</v>
      </c>
      <c r="G92" s="21">
        <v>0</v>
      </c>
      <c r="H92" s="21">
        <f>+F92-G92</f>
        <v>5500300</v>
      </c>
      <c r="I92" s="13" t="s">
        <v>292</v>
      </c>
      <c r="J92" s="13" t="s">
        <v>291</v>
      </c>
      <c r="K92" s="14">
        <v>6311500</v>
      </c>
      <c r="L92" s="14" t="s">
        <v>139</v>
      </c>
      <c r="M92" s="15" t="s">
        <v>47</v>
      </c>
    </row>
    <row r="93" spans="1:13" ht="63">
      <c r="A93" s="13" t="s">
        <v>52</v>
      </c>
      <c r="B93" s="13" t="s">
        <v>172</v>
      </c>
      <c r="C93" s="14">
        <v>6311500</v>
      </c>
      <c r="D93" s="14" t="s">
        <v>139</v>
      </c>
      <c r="E93" s="15" t="s">
        <v>53</v>
      </c>
      <c r="F93" s="21">
        <v>2281600</v>
      </c>
      <c r="G93" s="21">
        <v>0</v>
      </c>
      <c r="H93" s="21">
        <f>+F93-G93</f>
        <v>2281600</v>
      </c>
      <c r="I93" s="13" t="s">
        <v>293</v>
      </c>
      <c r="J93" s="13" t="s">
        <v>291</v>
      </c>
      <c r="K93" s="14">
        <v>6311500</v>
      </c>
      <c r="L93" s="14" t="s">
        <v>139</v>
      </c>
      <c r="M93" s="15" t="s">
        <v>53</v>
      </c>
    </row>
    <row r="94" spans="1:13" ht="21">
      <c r="A94" s="39" t="s">
        <v>93</v>
      </c>
      <c r="B94" s="40"/>
      <c r="C94" s="40"/>
      <c r="D94" s="40"/>
      <c r="E94" s="41"/>
      <c r="F94" s="19">
        <f>+F95+F97+F99</f>
        <v>8750300</v>
      </c>
      <c r="G94" s="19">
        <f>+G95+G97+G99</f>
        <v>359600</v>
      </c>
      <c r="H94" s="19">
        <f>+H95+H97+H99</f>
        <v>8390700</v>
      </c>
      <c r="I94" s="39" t="s">
        <v>93</v>
      </c>
      <c r="J94" s="40"/>
      <c r="K94" s="40"/>
      <c r="L94" s="40"/>
      <c r="M94" s="41"/>
    </row>
    <row r="95" spans="1:13" ht="21">
      <c r="A95" s="33" t="s">
        <v>113</v>
      </c>
      <c r="B95" s="34"/>
      <c r="C95" s="34"/>
      <c r="D95" s="34"/>
      <c r="E95" s="35"/>
      <c r="F95" s="22">
        <f>+F96</f>
        <v>5458300</v>
      </c>
      <c r="G95" s="22">
        <f>+G96</f>
        <v>195000</v>
      </c>
      <c r="H95" s="22">
        <f>+H96</f>
        <v>5263300</v>
      </c>
      <c r="I95" s="33" t="s">
        <v>113</v>
      </c>
      <c r="J95" s="34"/>
      <c r="K95" s="34"/>
      <c r="L95" s="34"/>
      <c r="M95" s="35"/>
    </row>
    <row r="96" spans="1:13" ht="21">
      <c r="A96" s="13" t="s">
        <v>36</v>
      </c>
      <c r="B96" s="13" t="s">
        <v>173</v>
      </c>
      <c r="C96" s="14" t="s">
        <v>191</v>
      </c>
      <c r="D96" s="14" t="s">
        <v>143</v>
      </c>
      <c r="E96" s="15" t="s">
        <v>128</v>
      </c>
      <c r="F96" s="21">
        <v>5458300</v>
      </c>
      <c r="G96" s="21">
        <v>195000</v>
      </c>
      <c r="H96" s="21">
        <f>+F96-G96</f>
        <v>5263300</v>
      </c>
      <c r="I96" s="13" t="s">
        <v>287</v>
      </c>
      <c r="J96" s="13" t="s">
        <v>294</v>
      </c>
      <c r="K96" s="14" t="s">
        <v>191</v>
      </c>
      <c r="L96" s="14" t="s">
        <v>143</v>
      </c>
      <c r="M96" s="15" t="s">
        <v>128</v>
      </c>
    </row>
    <row r="97" spans="1:13" ht="21">
      <c r="A97" s="33" t="s">
        <v>114</v>
      </c>
      <c r="B97" s="34"/>
      <c r="C97" s="34"/>
      <c r="D97" s="34"/>
      <c r="E97" s="35"/>
      <c r="F97" s="22">
        <f>+F98</f>
        <v>2723800</v>
      </c>
      <c r="G97" s="22">
        <f>+G98</f>
        <v>136200</v>
      </c>
      <c r="H97" s="22">
        <f>+H98</f>
        <v>2587600</v>
      </c>
      <c r="I97" s="33" t="s">
        <v>114</v>
      </c>
      <c r="J97" s="34"/>
      <c r="K97" s="34"/>
      <c r="L97" s="34"/>
      <c r="M97" s="35"/>
    </row>
    <row r="98" spans="1:13" ht="21">
      <c r="A98" s="13" t="s">
        <v>36</v>
      </c>
      <c r="B98" s="13" t="s">
        <v>173</v>
      </c>
      <c r="C98" s="14" t="s">
        <v>191</v>
      </c>
      <c r="D98" s="14" t="s">
        <v>144</v>
      </c>
      <c r="E98" s="15" t="s">
        <v>128</v>
      </c>
      <c r="F98" s="21">
        <v>2723800</v>
      </c>
      <c r="G98" s="21">
        <v>136200</v>
      </c>
      <c r="H98" s="21">
        <f>+F98-G98</f>
        <v>2587600</v>
      </c>
      <c r="I98" s="13" t="s">
        <v>287</v>
      </c>
      <c r="J98" s="13" t="s">
        <v>294</v>
      </c>
      <c r="K98" s="14" t="s">
        <v>191</v>
      </c>
      <c r="L98" s="14" t="s">
        <v>144</v>
      </c>
      <c r="M98" s="15" t="s">
        <v>128</v>
      </c>
    </row>
    <row r="99" spans="1:13" ht="21">
      <c r="A99" s="33" t="s">
        <v>115</v>
      </c>
      <c r="B99" s="34"/>
      <c r="C99" s="34"/>
      <c r="D99" s="34"/>
      <c r="E99" s="35"/>
      <c r="F99" s="22">
        <f>+F100</f>
        <v>568200</v>
      </c>
      <c r="G99" s="22">
        <f>+G100</f>
        <v>28400</v>
      </c>
      <c r="H99" s="22">
        <f>+H100</f>
        <v>539800</v>
      </c>
      <c r="I99" s="33" t="s">
        <v>115</v>
      </c>
      <c r="J99" s="34"/>
      <c r="K99" s="34"/>
      <c r="L99" s="34"/>
      <c r="M99" s="35"/>
    </row>
    <row r="100" spans="1:13" ht="21">
      <c r="A100" s="13" t="s">
        <v>36</v>
      </c>
      <c r="B100" s="13" t="s">
        <v>173</v>
      </c>
      <c r="C100" s="14" t="s">
        <v>191</v>
      </c>
      <c r="D100" s="14" t="s">
        <v>145</v>
      </c>
      <c r="E100" s="15" t="s">
        <v>128</v>
      </c>
      <c r="F100" s="21">
        <v>568200</v>
      </c>
      <c r="G100" s="21">
        <v>28400</v>
      </c>
      <c r="H100" s="21">
        <f>+F100-G100</f>
        <v>539800</v>
      </c>
      <c r="I100" s="13" t="s">
        <v>287</v>
      </c>
      <c r="J100" s="13" t="s">
        <v>294</v>
      </c>
      <c r="K100" s="14" t="s">
        <v>191</v>
      </c>
      <c r="L100" s="14" t="s">
        <v>145</v>
      </c>
      <c r="M100" s="15" t="s">
        <v>128</v>
      </c>
    </row>
    <row r="101" spans="1:13" ht="21">
      <c r="A101" s="39" t="s">
        <v>94</v>
      </c>
      <c r="B101" s="40"/>
      <c r="C101" s="40"/>
      <c r="D101" s="40"/>
      <c r="E101" s="41"/>
      <c r="F101" s="19">
        <f>+F102+F104+F106</f>
        <v>6566700</v>
      </c>
      <c r="G101" s="19">
        <f>+G102+G104+G106</f>
        <v>328300</v>
      </c>
      <c r="H101" s="19">
        <f>+H102+H104+H106</f>
        <v>6238400</v>
      </c>
      <c r="I101" s="39" t="s">
        <v>94</v>
      </c>
      <c r="J101" s="40"/>
      <c r="K101" s="40"/>
      <c r="L101" s="40"/>
      <c r="M101" s="41"/>
    </row>
    <row r="102" spans="1:13" ht="21">
      <c r="A102" s="33" t="s">
        <v>116</v>
      </c>
      <c r="B102" s="34"/>
      <c r="C102" s="34"/>
      <c r="D102" s="34"/>
      <c r="E102" s="35"/>
      <c r="F102" s="22">
        <f>+F103</f>
        <v>5344200</v>
      </c>
      <c r="G102" s="22">
        <f>+G103</f>
        <v>267200</v>
      </c>
      <c r="H102" s="22">
        <f>+H103</f>
        <v>5077000</v>
      </c>
      <c r="I102" s="33" t="s">
        <v>116</v>
      </c>
      <c r="J102" s="34"/>
      <c r="K102" s="34"/>
      <c r="L102" s="34"/>
      <c r="M102" s="35"/>
    </row>
    <row r="103" spans="1:13" ht="21">
      <c r="A103" s="13" t="s">
        <v>36</v>
      </c>
      <c r="B103" s="13" t="s">
        <v>174</v>
      </c>
      <c r="C103" s="14" t="s">
        <v>191</v>
      </c>
      <c r="D103" s="14" t="s">
        <v>146</v>
      </c>
      <c r="E103" s="15" t="s">
        <v>128</v>
      </c>
      <c r="F103" s="21">
        <v>5344200</v>
      </c>
      <c r="G103" s="21">
        <v>267200</v>
      </c>
      <c r="H103" s="21">
        <f>+F103-G103</f>
        <v>5077000</v>
      </c>
      <c r="I103" s="13" t="s">
        <v>287</v>
      </c>
      <c r="J103" s="13" t="s">
        <v>295</v>
      </c>
      <c r="K103" s="14" t="s">
        <v>191</v>
      </c>
      <c r="L103" s="14" t="s">
        <v>146</v>
      </c>
      <c r="M103" s="15" t="s">
        <v>128</v>
      </c>
    </row>
    <row r="104" spans="1:13" ht="21">
      <c r="A104" s="33" t="s">
        <v>117</v>
      </c>
      <c r="B104" s="34"/>
      <c r="C104" s="34"/>
      <c r="D104" s="34"/>
      <c r="E104" s="35"/>
      <c r="F104" s="22">
        <f>+F105</f>
        <v>951800</v>
      </c>
      <c r="G104" s="22">
        <f>+G105</f>
        <v>47600</v>
      </c>
      <c r="H104" s="22">
        <f>+H105</f>
        <v>904200</v>
      </c>
      <c r="I104" s="33" t="s">
        <v>117</v>
      </c>
      <c r="J104" s="34"/>
      <c r="K104" s="34"/>
      <c r="L104" s="34"/>
      <c r="M104" s="35"/>
    </row>
    <row r="105" spans="1:13" ht="21">
      <c r="A105" s="13" t="s">
        <v>36</v>
      </c>
      <c r="B105" s="13" t="s">
        <v>174</v>
      </c>
      <c r="C105" s="14" t="s">
        <v>191</v>
      </c>
      <c r="D105" s="14" t="s">
        <v>147</v>
      </c>
      <c r="E105" s="15" t="s">
        <v>128</v>
      </c>
      <c r="F105" s="21">
        <v>951800</v>
      </c>
      <c r="G105" s="21">
        <v>47600</v>
      </c>
      <c r="H105" s="21">
        <f>+F105-G105</f>
        <v>904200</v>
      </c>
      <c r="I105" s="13" t="s">
        <v>287</v>
      </c>
      <c r="J105" s="13" t="s">
        <v>295</v>
      </c>
      <c r="K105" s="14" t="s">
        <v>191</v>
      </c>
      <c r="L105" s="14" t="s">
        <v>147</v>
      </c>
      <c r="M105" s="15" t="s">
        <v>128</v>
      </c>
    </row>
    <row r="106" spans="1:13" ht="21">
      <c r="A106" s="33" t="s">
        <v>118</v>
      </c>
      <c r="B106" s="34"/>
      <c r="C106" s="34"/>
      <c r="D106" s="34"/>
      <c r="E106" s="35"/>
      <c r="F106" s="22">
        <f>+F107</f>
        <v>270700</v>
      </c>
      <c r="G106" s="22">
        <f>+G107</f>
        <v>13500</v>
      </c>
      <c r="H106" s="22">
        <f>+H107</f>
        <v>257200</v>
      </c>
      <c r="I106" s="33" t="s">
        <v>118</v>
      </c>
      <c r="J106" s="34"/>
      <c r="K106" s="34"/>
      <c r="L106" s="34"/>
      <c r="M106" s="35"/>
    </row>
    <row r="107" spans="1:13" ht="21">
      <c r="A107" s="13" t="s">
        <v>36</v>
      </c>
      <c r="B107" s="13" t="s">
        <v>174</v>
      </c>
      <c r="C107" s="14" t="s">
        <v>191</v>
      </c>
      <c r="D107" s="14" t="s">
        <v>148</v>
      </c>
      <c r="E107" s="15" t="s">
        <v>128</v>
      </c>
      <c r="F107" s="21">
        <v>270700</v>
      </c>
      <c r="G107" s="21">
        <v>13500</v>
      </c>
      <c r="H107" s="21">
        <f>+F107-G107</f>
        <v>257200</v>
      </c>
      <c r="I107" s="13" t="s">
        <v>287</v>
      </c>
      <c r="J107" s="13" t="s">
        <v>295</v>
      </c>
      <c r="K107" s="14" t="s">
        <v>191</v>
      </c>
      <c r="L107" s="14" t="s">
        <v>148</v>
      </c>
      <c r="M107" s="15" t="s">
        <v>128</v>
      </c>
    </row>
    <row r="108" spans="1:13" ht="21">
      <c r="A108" s="39" t="s">
        <v>95</v>
      </c>
      <c r="B108" s="40"/>
      <c r="C108" s="40"/>
      <c r="D108" s="40"/>
      <c r="E108" s="41"/>
      <c r="F108" s="19">
        <f aca="true" t="shared" si="10" ref="F108:H109">+F109</f>
        <v>3970700</v>
      </c>
      <c r="G108" s="19">
        <f t="shared" si="10"/>
        <v>198500</v>
      </c>
      <c r="H108" s="19">
        <f t="shared" si="10"/>
        <v>3772200</v>
      </c>
      <c r="I108" s="39" t="s">
        <v>95</v>
      </c>
      <c r="J108" s="40"/>
      <c r="K108" s="40"/>
      <c r="L108" s="40"/>
      <c r="M108" s="41"/>
    </row>
    <row r="109" spans="1:13" ht="21">
      <c r="A109" s="33" t="s">
        <v>119</v>
      </c>
      <c r="B109" s="34"/>
      <c r="C109" s="34"/>
      <c r="D109" s="34"/>
      <c r="E109" s="35"/>
      <c r="F109" s="22">
        <f t="shared" si="10"/>
        <v>3970700</v>
      </c>
      <c r="G109" s="22">
        <f t="shared" si="10"/>
        <v>198500</v>
      </c>
      <c r="H109" s="22">
        <f t="shared" si="10"/>
        <v>3772200</v>
      </c>
      <c r="I109" s="33" t="s">
        <v>119</v>
      </c>
      <c r="J109" s="34"/>
      <c r="K109" s="34"/>
      <c r="L109" s="34"/>
      <c r="M109" s="35"/>
    </row>
    <row r="110" spans="1:13" ht="21">
      <c r="A110" s="13" t="s">
        <v>36</v>
      </c>
      <c r="B110" s="13" t="s">
        <v>175</v>
      </c>
      <c r="C110" s="14" t="s">
        <v>191</v>
      </c>
      <c r="D110" s="14" t="s">
        <v>149</v>
      </c>
      <c r="E110" s="15" t="s">
        <v>128</v>
      </c>
      <c r="F110" s="21">
        <v>3970700</v>
      </c>
      <c r="G110" s="21">
        <v>198500</v>
      </c>
      <c r="H110" s="21">
        <f>+F110-G110</f>
        <v>3772200</v>
      </c>
      <c r="I110" s="13" t="s">
        <v>287</v>
      </c>
      <c r="J110" s="13" t="s">
        <v>296</v>
      </c>
      <c r="K110" s="14" t="s">
        <v>191</v>
      </c>
      <c r="L110" s="14" t="s">
        <v>149</v>
      </c>
      <c r="M110" s="15" t="s">
        <v>128</v>
      </c>
    </row>
    <row r="111" spans="1:13" ht="21">
      <c r="A111" s="39" t="s">
        <v>96</v>
      </c>
      <c r="B111" s="40"/>
      <c r="C111" s="40"/>
      <c r="D111" s="40"/>
      <c r="E111" s="41"/>
      <c r="F111" s="19">
        <f aca="true" t="shared" si="11" ref="F111:H112">+F112</f>
        <v>1285700</v>
      </c>
      <c r="G111" s="19">
        <f t="shared" si="11"/>
        <v>64300</v>
      </c>
      <c r="H111" s="19">
        <f t="shared" si="11"/>
        <v>1221400</v>
      </c>
      <c r="I111" s="39" t="s">
        <v>96</v>
      </c>
      <c r="J111" s="40"/>
      <c r="K111" s="40"/>
      <c r="L111" s="40"/>
      <c r="M111" s="41"/>
    </row>
    <row r="112" spans="1:13" ht="21">
      <c r="A112" s="33" t="s">
        <v>108</v>
      </c>
      <c r="B112" s="34"/>
      <c r="C112" s="34"/>
      <c r="D112" s="34"/>
      <c r="E112" s="35"/>
      <c r="F112" s="22">
        <f t="shared" si="11"/>
        <v>1285700</v>
      </c>
      <c r="G112" s="22">
        <f t="shared" si="11"/>
        <v>64300</v>
      </c>
      <c r="H112" s="22">
        <f t="shared" si="11"/>
        <v>1221400</v>
      </c>
      <c r="I112" s="33" t="s">
        <v>108</v>
      </c>
      <c r="J112" s="34"/>
      <c r="K112" s="34"/>
      <c r="L112" s="34"/>
      <c r="M112" s="35"/>
    </row>
    <row r="113" spans="1:13" ht="21">
      <c r="A113" s="13" t="s">
        <v>36</v>
      </c>
      <c r="B113" s="13" t="s">
        <v>176</v>
      </c>
      <c r="C113" s="14" t="s">
        <v>191</v>
      </c>
      <c r="D113" s="14" t="s">
        <v>138</v>
      </c>
      <c r="E113" s="15" t="s">
        <v>128</v>
      </c>
      <c r="F113" s="21">
        <v>1285700</v>
      </c>
      <c r="G113" s="21">
        <v>64300</v>
      </c>
      <c r="H113" s="21">
        <f>+F113-G113</f>
        <v>1221400</v>
      </c>
      <c r="I113" s="13" t="s">
        <v>287</v>
      </c>
      <c r="J113" s="13" t="s">
        <v>296</v>
      </c>
      <c r="K113" s="14" t="s">
        <v>191</v>
      </c>
      <c r="L113" s="14" t="s">
        <v>149</v>
      </c>
      <c r="M113" s="15" t="s">
        <v>128</v>
      </c>
    </row>
    <row r="114" spans="1:13" ht="21">
      <c r="A114" s="39" t="s">
        <v>97</v>
      </c>
      <c r="B114" s="40"/>
      <c r="C114" s="40"/>
      <c r="D114" s="40"/>
      <c r="E114" s="41"/>
      <c r="F114" s="19">
        <f aca="true" t="shared" si="12" ref="F114:H115">+F115</f>
        <v>2254600</v>
      </c>
      <c r="G114" s="19">
        <f t="shared" si="12"/>
        <v>112700</v>
      </c>
      <c r="H114" s="19">
        <f t="shared" si="12"/>
        <v>2141900</v>
      </c>
      <c r="I114" s="39" t="s">
        <v>97</v>
      </c>
      <c r="J114" s="40"/>
      <c r="K114" s="40"/>
      <c r="L114" s="40"/>
      <c r="M114" s="41"/>
    </row>
    <row r="115" spans="1:13" ht="21">
      <c r="A115" s="33" t="s">
        <v>120</v>
      </c>
      <c r="B115" s="34"/>
      <c r="C115" s="34"/>
      <c r="D115" s="34"/>
      <c r="E115" s="35"/>
      <c r="F115" s="22">
        <f t="shared" si="12"/>
        <v>2254600</v>
      </c>
      <c r="G115" s="22">
        <f t="shared" si="12"/>
        <v>112700</v>
      </c>
      <c r="H115" s="22">
        <f t="shared" si="12"/>
        <v>2141900</v>
      </c>
      <c r="I115" s="33" t="s">
        <v>120</v>
      </c>
      <c r="J115" s="34"/>
      <c r="K115" s="34"/>
      <c r="L115" s="34"/>
      <c r="M115" s="35"/>
    </row>
    <row r="116" spans="1:13" ht="21">
      <c r="A116" s="13" t="s">
        <v>36</v>
      </c>
      <c r="B116" s="13" t="s">
        <v>177</v>
      </c>
      <c r="C116" s="14" t="s">
        <v>191</v>
      </c>
      <c r="D116" s="14" t="s">
        <v>150</v>
      </c>
      <c r="E116" s="15" t="s">
        <v>128</v>
      </c>
      <c r="F116" s="21">
        <v>2254600</v>
      </c>
      <c r="G116" s="21">
        <v>112700</v>
      </c>
      <c r="H116" s="21">
        <f>+F116-G116</f>
        <v>2141900</v>
      </c>
      <c r="I116" s="13" t="s">
        <v>287</v>
      </c>
      <c r="J116" s="13" t="s">
        <v>296</v>
      </c>
      <c r="K116" s="14" t="s">
        <v>191</v>
      </c>
      <c r="L116" s="14" t="s">
        <v>149</v>
      </c>
      <c r="M116" s="15" t="s">
        <v>128</v>
      </c>
    </row>
    <row r="117" spans="1:13" ht="21">
      <c r="A117" s="39" t="s">
        <v>98</v>
      </c>
      <c r="B117" s="40"/>
      <c r="C117" s="40"/>
      <c r="D117" s="40"/>
      <c r="E117" s="41"/>
      <c r="F117" s="19">
        <f>+F118</f>
        <v>4554300</v>
      </c>
      <c r="G117" s="19">
        <f>+G118</f>
        <v>92700</v>
      </c>
      <c r="H117" s="19">
        <f>+H118</f>
        <v>4461600</v>
      </c>
      <c r="I117" s="39" t="s">
        <v>98</v>
      </c>
      <c r="J117" s="40"/>
      <c r="K117" s="40"/>
      <c r="L117" s="40"/>
      <c r="M117" s="41"/>
    </row>
    <row r="118" spans="1:13" ht="21">
      <c r="A118" s="33" t="s">
        <v>121</v>
      </c>
      <c r="B118" s="34"/>
      <c r="C118" s="34"/>
      <c r="D118" s="34"/>
      <c r="E118" s="35"/>
      <c r="F118" s="22">
        <f>SUM(F119:F121)</f>
        <v>4554300</v>
      </c>
      <c r="G118" s="22">
        <f>SUM(G119:G121)</f>
        <v>92700</v>
      </c>
      <c r="H118" s="22">
        <f>SUM(H119:H121)</f>
        <v>4461600</v>
      </c>
      <c r="I118" s="33" t="s">
        <v>121</v>
      </c>
      <c r="J118" s="34"/>
      <c r="K118" s="34"/>
      <c r="L118" s="34"/>
      <c r="M118" s="35"/>
    </row>
    <row r="119" spans="1:13" ht="21">
      <c r="A119" s="13" t="s">
        <v>36</v>
      </c>
      <c r="B119" s="13" t="s">
        <v>178</v>
      </c>
      <c r="C119" s="14" t="s">
        <v>191</v>
      </c>
      <c r="D119" s="14" t="s">
        <v>151</v>
      </c>
      <c r="E119" s="15" t="s">
        <v>128</v>
      </c>
      <c r="F119" s="21">
        <v>1855000</v>
      </c>
      <c r="G119" s="21">
        <v>92700</v>
      </c>
      <c r="H119" s="21">
        <f>+F119-G119</f>
        <v>1762300</v>
      </c>
      <c r="I119" s="13" t="s">
        <v>287</v>
      </c>
      <c r="J119" s="13" t="s">
        <v>297</v>
      </c>
      <c r="K119" s="14" t="s">
        <v>191</v>
      </c>
      <c r="L119" s="14" t="s">
        <v>151</v>
      </c>
      <c r="M119" s="15" t="s">
        <v>128</v>
      </c>
    </row>
    <row r="120" spans="1:13" ht="63">
      <c r="A120" s="13" t="s">
        <v>50</v>
      </c>
      <c r="B120" s="13" t="s">
        <v>178</v>
      </c>
      <c r="C120" s="14">
        <v>6311500</v>
      </c>
      <c r="D120" s="14" t="s">
        <v>151</v>
      </c>
      <c r="E120" s="15" t="s">
        <v>51</v>
      </c>
      <c r="F120" s="21">
        <v>2282300</v>
      </c>
      <c r="G120" s="21">
        <v>0</v>
      </c>
      <c r="H120" s="21">
        <f>+F120-G120</f>
        <v>2282300</v>
      </c>
      <c r="I120" s="13" t="s">
        <v>298</v>
      </c>
      <c r="J120" s="13" t="s">
        <v>297</v>
      </c>
      <c r="K120" s="14">
        <v>6311500</v>
      </c>
      <c r="L120" s="14" t="s">
        <v>151</v>
      </c>
      <c r="M120" s="15" t="s">
        <v>51</v>
      </c>
    </row>
    <row r="121" spans="1:13" ht="147">
      <c r="A121" s="13" t="s">
        <v>54</v>
      </c>
      <c r="B121" s="13" t="s">
        <v>178</v>
      </c>
      <c r="C121" s="14">
        <v>6311500</v>
      </c>
      <c r="D121" s="14" t="s">
        <v>151</v>
      </c>
      <c r="E121" s="15" t="s">
        <v>55</v>
      </c>
      <c r="F121" s="21">
        <v>417000</v>
      </c>
      <c r="G121" s="21">
        <v>0</v>
      </c>
      <c r="H121" s="21">
        <f>+F121-G121</f>
        <v>417000</v>
      </c>
      <c r="I121" s="13" t="s">
        <v>299</v>
      </c>
      <c r="J121" s="13" t="s">
        <v>297</v>
      </c>
      <c r="K121" s="14">
        <v>6311500</v>
      </c>
      <c r="L121" s="14" t="s">
        <v>151</v>
      </c>
      <c r="M121" s="15" t="s">
        <v>55</v>
      </c>
    </row>
    <row r="122" spans="1:13" ht="21">
      <c r="A122" s="39" t="s">
        <v>99</v>
      </c>
      <c r="B122" s="40"/>
      <c r="C122" s="40"/>
      <c r="D122" s="40"/>
      <c r="E122" s="41"/>
      <c r="F122" s="19">
        <f>+F123</f>
        <v>2146100</v>
      </c>
      <c r="G122" s="19">
        <f>+G123</f>
        <v>16500</v>
      </c>
      <c r="H122" s="19">
        <f>+H123</f>
        <v>2129600</v>
      </c>
      <c r="I122" s="39" t="s">
        <v>99</v>
      </c>
      <c r="J122" s="40"/>
      <c r="K122" s="40"/>
      <c r="L122" s="40"/>
      <c r="M122" s="41"/>
    </row>
    <row r="123" spans="1:13" ht="21">
      <c r="A123" s="33" t="s">
        <v>122</v>
      </c>
      <c r="B123" s="34"/>
      <c r="C123" s="34"/>
      <c r="D123" s="34"/>
      <c r="E123" s="35"/>
      <c r="F123" s="22">
        <f>SUM(F124:F125)</f>
        <v>2146100</v>
      </c>
      <c r="G123" s="22">
        <f>SUM(G124:G125)</f>
        <v>16500</v>
      </c>
      <c r="H123" s="22">
        <f>SUM(H124:H125)</f>
        <v>2129600</v>
      </c>
      <c r="I123" s="33" t="s">
        <v>122</v>
      </c>
      <c r="J123" s="34"/>
      <c r="K123" s="34"/>
      <c r="L123" s="34"/>
      <c r="M123" s="35"/>
    </row>
    <row r="124" spans="1:13" ht="21">
      <c r="A124" s="13" t="s">
        <v>36</v>
      </c>
      <c r="B124" s="13" t="s">
        <v>179</v>
      </c>
      <c r="C124" s="14" t="s">
        <v>191</v>
      </c>
      <c r="D124" s="14" t="s">
        <v>152</v>
      </c>
      <c r="E124" s="15" t="s">
        <v>128</v>
      </c>
      <c r="F124" s="21">
        <v>331100</v>
      </c>
      <c r="G124" s="21">
        <v>16500</v>
      </c>
      <c r="H124" s="21">
        <f>+F124-G124</f>
        <v>314600</v>
      </c>
      <c r="I124" s="13" t="s">
        <v>287</v>
      </c>
      <c r="J124" s="13" t="s">
        <v>300</v>
      </c>
      <c r="K124" s="14" t="s">
        <v>191</v>
      </c>
      <c r="L124" s="14" t="s">
        <v>152</v>
      </c>
      <c r="M124" s="15" t="s">
        <v>128</v>
      </c>
    </row>
    <row r="125" spans="1:13" ht="63">
      <c r="A125" s="13" t="s">
        <v>190</v>
      </c>
      <c r="B125" s="13" t="s">
        <v>179</v>
      </c>
      <c r="C125" s="14">
        <v>6311500</v>
      </c>
      <c r="D125" s="14" t="s">
        <v>152</v>
      </c>
      <c r="E125" s="15" t="s">
        <v>45</v>
      </c>
      <c r="F125" s="21">
        <v>1815000</v>
      </c>
      <c r="G125" s="21">
        <v>0</v>
      </c>
      <c r="H125" s="21">
        <f>+F125-G125</f>
        <v>1815000</v>
      </c>
      <c r="I125" s="13" t="s">
        <v>301</v>
      </c>
      <c r="J125" s="13" t="s">
        <v>300</v>
      </c>
      <c r="K125" s="14">
        <v>6311500</v>
      </c>
      <c r="L125" s="14" t="s">
        <v>152</v>
      </c>
      <c r="M125" s="15" t="s">
        <v>45</v>
      </c>
    </row>
    <row r="126" spans="1:13" ht="21">
      <c r="A126" s="39" t="s">
        <v>100</v>
      </c>
      <c r="B126" s="40"/>
      <c r="C126" s="40"/>
      <c r="D126" s="40"/>
      <c r="E126" s="41"/>
      <c r="F126" s="19">
        <f>+F127</f>
        <v>14011100</v>
      </c>
      <c r="G126" s="19">
        <f>+G127</f>
        <v>75000</v>
      </c>
      <c r="H126" s="19">
        <f>+H127</f>
        <v>13936100</v>
      </c>
      <c r="I126" s="39" t="s">
        <v>100</v>
      </c>
      <c r="J126" s="40"/>
      <c r="K126" s="40"/>
      <c r="L126" s="40"/>
      <c r="M126" s="41"/>
    </row>
    <row r="127" spans="1:13" ht="21">
      <c r="A127" s="33" t="s">
        <v>123</v>
      </c>
      <c r="B127" s="34"/>
      <c r="C127" s="34"/>
      <c r="D127" s="34"/>
      <c r="E127" s="35"/>
      <c r="F127" s="22">
        <f>SUM(F128:F134)</f>
        <v>14011100</v>
      </c>
      <c r="G127" s="22">
        <f>SUM(G128:G134)</f>
        <v>75000</v>
      </c>
      <c r="H127" s="22">
        <f>SUM(H128:H134)</f>
        <v>13936100</v>
      </c>
      <c r="I127" s="33" t="s">
        <v>123</v>
      </c>
      <c r="J127" s="34"/>
      <c r="K127" s="34"/>
      <c r="L127" s="34"/>
      <c r="M127" s="35"/>
    </row>
    <row r="128" spans="1:13" ht="21">
      <c r="A128" s="13" t="s">
        <v>36</v>
      </c>
      <c r="B128" s="13" t="s">
        <v>180</v>
      </c>
      <c r="C128" s="14" t="s">
        <v>191</v>
      </c>
      <c r="D128" s="14" t="s">
        <v>153</v>
      </c>
      <c r="E128" s="15" t="s">
        <v>128</v>
      </c>
      <c r="F128" s="21">
        <v>1834400</v>
      </c>
      <c r="G128" s="21">
        <v>75000</v>
      </c>
      <c r="H128" s="21">
        <f>+F128-G128</f>
        <v>1759400</v>
      </c>
      <c r="I128" s="13" t="s">
        <v>287</v>
      </c>
      <c r="J128" s="13" t="s">
        <v>302</v>
      </c>
      <c r="K128" s="14" t="s">
        <v>191</v>
      </c>
      <c r="L128" s="14" t="s">
        <v>153</v>
      </c>
      <c r="M128" s="15" t="s">
        <v>128</v>
      </c>
    </row>
    <row r="129" spans="1:13" ht="63">
      <c r="A129" s="13" t="s">
        <v>43</v>
      </c>
      <c r="B129" s="13" t="s">
        <v>180</v>
      </c>
      <c r="C129" s="14">
        <v>6311410</v>
      </c>
      <c r="D129" s="14" t="s">
        <v>153</v>
      </c>
      <c r="E129" s="15" t="s">
        <v>44</v>
      </c>
      <c r="F129" s="21">
        <v>2300000</v>
      </c>
      <c r="G129" s="21">
        <v>0</v>
      </c>
      <c r="H129" s="21">
        <f>+F129-G129</f>
        <v>2300000</v>
      </c>
      <c r="I129" s="13" t="s">
        <v>303</v>
      </c>
      <c r="J129" s="13" t="s">
        <v>302</v>
      </c>
      <c r="K129" s="14">
        <v>6311410</v>
      </c>
      <c r="L129" s="14" t="s">
        <v>153</v>
      </c>
      <c r="M129" s="15" t="s">
        <v>44</v>
      </c>
    </row>
    <row r="130" spans="1:13" ht="42">
      <c r="A130" s="13" t="s">
        <v>48</v>
      </c>
      <c r="B130" s="13" t="s">
        <v>180</v>
      </c>
      <c r="C130" s="14">
        <v>6311500</v>
      </c>
      <c r="D130" s="14" t="s">
        <v>153</v>
      </c>
      <c r="E130" s="15" t="s">
        <v>49</v>
      </c>
      <c r="F130" s="21">
        <v>7344500</v>
      </c>
      <c r="G130" s="21">
        <v>0</v>
      </c>
      <c r="H130" s="21">
        <f>+F130-G130</f>
        <v>7344500</v>
      </c>
      <c r="I130" s="13" t="s">
        <v>304</v>
      </c>
      <c r="J130" s="13" t="s">
        <v>302</v>
      </c>
      <c r="K130" s="14">
        <v>6311500</v>
      </c>
      <c r="L130" s="14" t="s">
        <v>153</v>
      </c>
      <c r="M130" s="15" t="s">
        <v>49</v>
      </c>
    </row>
    <row r="131" spans="1:13" ht="21">
      <c r="A131" s="13"/>
      <c r="B131" s="13"/>
      <c r="C131" s="14"/>
      <c r="D131" s="14"/>
      <c r="E131" s="15"/>
      <c r="F131" s="21"/>
      <c r="G131" s="21"/>
      <c r="H131" s="21"/>
      <c r="I131" s="45" t="s">
        <v>318</v>
      </c>
      <c r="J131" s="46"/>
      <c r="K131" s="46"/>
      <c r="L131" s="46"/>
      <c r="M131" s="47"/>
    </row>
    <row r="132" spans="1:13" ht="21">
      <c r="A132" s="13"/>
      <c r="B132" s="13"/>
      <c r="C132" s="14"/>
      <c r="D132" s="14"/>
      <c r="E132" s="15"/>
      <c r="F132" s="21"/>
      <c r="G132" s="21"/>
      <c r="H132" s="21"/>
      <c r="I132" s="36" t="s">
        <v>319</v>
      </c>
      <c r="J132" s="37"/>
      <c r="K132" s="37"/>
      <c r="L132" s="37"/>
      <c r="M132" s="38"/>
    </row>
    <row r="133" spans="1:13" ht="21">
      <c r="A133" s="13"/>
      <c r="B133" s="13"/>
      <c r="C133" s="14"/>
      <c r="D133" s="14"/>
      <c r="E133" s="15"/>
      <c r="F133" s="21"/>
      <c r="G133" s="21"/>
      <c r="H133" s="21"/>
      <c r="I133" s="39" t="s">
        <v>320</v>
      </c>
      <c r="J133" s="40"/>
      <c r="K133" s="40"/>
      <c r="L133" s="40"/>
      <c r="M133" s="41"/>
    </row>
    <row r="134" spans="1:13" ht="42">
      <c r="A134" s="13" t="s">
        <v>58</v>
      </c>
      <c r="B134" s="13" t="s">
        <v>180</v>
      </c>
      <c r="C134" s="14">
        <v>6311500</v>
      </c>
      <c r="D134" s="14" t="s">
        <v>153</v>
      </c>
      <c r="E134" s="15" t="s">
        <v>59</v>
      </c>
      <c r="F134" s="21">
        <v>2532200</v>
      </c>
      <c r="G134" s="21">
        <v>0</v>
      </c>
      <c r="H134" s="21">
        <f>+F134-G134</f>
        <v>2532200</v>
      </c>
      <c r="I134" s="13" t="s">
        <v>305</v>
      </c>
      <c r="J134" s="13" t="s">
        <v>306</v>
      </c>
      <c r="K134" s="14">
        <v>6311500</v>
      </c>
      <c r="L134" s="14" t="s">
        <v>153</v>
      </c>
      <c r="M134" s="15" t="s">
        <v>59</v>
      </c>
    </row>
    <row r="135" spans="1:13" ht="21">
      <c r="A135" s="39" t="s">
        <v>101</v>
      </c>
      <c r="B135" s="40"/>
      <c r="C135" s="40"/>
      <c r="D135" s="40"/>
      <c r="E135" s="41"/>
      <c r="F135" s="19">
        <f aca="true" t="shared" si="13" ref="F135:H136">+F136</f>
        <v>2373400</v>
      </c>
      <c r="G135" s="19">
        <f t="shared" si="13"/>
        <v>56200</v>
      </c>
      <c r="H135" s="19">
        <f t="shared" si="13"/>
        <v>2317200</v>
      </c>
      <c r="I135" s="39" t="s">
        <v>101</v>
      </c>
      <c r="J135" s="40"/>
      <c r="K135" s="40"/>
      <c r="L135" s="40"/>
      <c r="M135" s="41"/>
    </row>
    <row r="136" spans="1:13" ht="21">
      <c r="A136" s="33" t="s">
        <v>124</v>
      </c>
      <c r="B136" s="34"/>
      <c r="C136" s="34"/>
      <c r="D136" s="34"/>
      <c r="E136" s="35"/>
      <c r="F136" s="22">
        <f t="shared" si="13"/>
        <v>2373400</v>
      </c>
      <c r="G136" s="22">
        <f t="shared" si="13"/>
        <v>56200</v>
      </c>
      <c r="H136" s="22">
        <f t="shared" si="13"/>
        <v>2317200</v>
      </c>
      <c r="I136" s="33" t="s">
        <v>124</v>
      </c>
      <c r="J136" s="34"/>
      <c r="K136" s="34"/>
      <c r="L136" s="34"/>
      <c r="M136" s="35"/>
    </row>
    <row r="137" spans="1:13" ht="21">
      <c r="A137" s="13" t="s">
        <v>36</v>
      </c>
      <c r="B137" s="13" t="s">
        <v>181</v>
      </c>
      <c r="C137" s="14" t="s">
        <v>191</v>
      </c>
      <c r="D137" s="14" t="s">
        <v>154</v>
      </c>
      <c r="E137" s="15" t="s">
        <v>128</v>
      </c>
      <c r="F137" s="21">
        <v>2373400</v>
      </c>
      <c r="G137" s="21">
        <v>56200</v>
      </c>
      <c r="H137" s="21">
        <f>+F137-G137</f>
        <v>2317200</v>
      </c>
      <c r="I137" s="13" t="s">
        <v>287</v>
      </c>
      <c r="J137" s="13" t="s">
        <v>307</v>
      </c>
      <c r="K137" s="14" t="s">
        <v>191</v>
      </c>
      <c r="L137" s="14" t="s">
        <v>154</v>
      </c>
      <c r="M137" s="15" t="s">
        <v>128</v>
      </c>
    </row>
    <row r="138" spans="1:13" ht="21">
      <c r="A138" s="39" t="s">
        <v>102</v>
      </c>
      <c r="B138" s="40"/>
      <c r="C138" s="40"/>
      <c r="D138" s="40"/>
      <c r="E138" s="41"/>
      <c r="F138" s="19">
        <f>+F139+F144</f>
        <v>184740400</v>
      </c>
      <c r="G138" s="19">
        <f>+G139+G144</f>
        <v>1384600</v>
      </c>
      <c r="H138" s="19">
        <f>+H139+H144</f>
        <v>183355800</v>
      </c>
      <c r="I138" s="39" t="s">
        <v>102</v>
      </c>
      <c r="J138" s="40"/>
      <c r="K138" s="40"/>
      <c r="L138" s="40"/>
      <c r="M138" s="41"/>
    </row>
    <row r="139" spans="1:13" ht="21">
      <c r="A139" s="33" t="s">
        <v>112</v>
      </c>
      <c r="B139" s="34"/>
      <c r="C139" s="34"/>
      <c r="D139" s="34"/>
      <c r="E139" s="35"/>
      <c r="F139" s="22">
        <f>SUM(F140:F143)</f>
        <v>184273900</v>
      </c>
      <c r="G139" s="22">
        <f>SUM(G140:G143)</f>
        <v>1361300</v>
      </c>
      <c r="H139" s="22">
        <f>SUM(H140:H143)</f>
        <v>182912600</v>
      </c>
      <c r="I139" s="33" t="s">
        <v>112</v>
      </c>
      <c r="J139" s="34"/>
      <c r="K139" s="34"/>
      <c r="L139" s="34"/>
      <c r="M139" s="35"/>
    </row>
    <row r="140" spans="1:13" ht="21">
      <c r="A140" s="13" t="s">
        <v>36</v>
      </c>
      <c r="B140" s="13" t="s">
        <v>182</v>
      </c>
      <c r="C140" s="14" t="s">
        <v>191</v>
      </c>
      <c r="D140" s="14" t="s">
        <v>142</v>
      </c>
      <c r="E140" s="15" t="s">
        <v>128</v>
      </c>
      <c r="F140" s="21">
        <v>180803900</v>
      </c>
      <c r="G140" s="21">
        <v>1361300</v>
      </c>
      <c r="H140" s="21">
        <f>+F140-G140</f>
        <v>179442600</v>
      </c>
      <c r="I140" s="13" t="s">
        <v>287</v>
      </c>
      <c r="J140" s="13" t="s">
        <v>308</v>
      </c>
      <c r="K140" s="14" t="s">
        <v>191</v>
      </c>
      <c r="L140" s="14" t="s">
        <v>142</v>
      </c>
      <c r="M140" s="15" t="s">
        <v>128</v>
      </c>
    </row>
    <row r="141" spans="1:13" ht="42">
      <c r="A141" s="13" t="s">
        <v>37</v>
      </c>
      <c r="B141" s="13" t="s">
        <v>182</v>
      </c>
      <c r="C141" s="14">
        <v>6311410</v>
      </c>
      <c r="D141" s="14" t="s">
        <v>142</v>
      </c>
      <c r="E141" s="15" t="s">
        <v>38</v>
      </c>
      <c r="F141" s="21">
        <v>1520000</v>
      </c>
      <c r="G141" s="21">
        <v>0</v>
      </c>
      <c r="H141" s="21">
        <f>+F141-G141</f>
        <v>1520000</v>
      </c>
      <c r="I141" s="13" t="s">
        <v>309</v>
      </c>
      <c r="J141" s="13" t="s">
        <v>308</v>
      </c>
      <c r="K141" s="14">
        <v>6311410</v>
      </c>
      <c r="L141" s="14" t="s">
        <v>142</v>
      </c>
      <c r="M141" s="15" t="s">
        <v>38</v>
      </c>
    </row>
    <row r="142" spans="1:13" ht="21">
      <c r="A142" s="13" t="s">
        <v>39</v>
      </c>
      <c r="B142" s="13" t="s">
        <v>182</v>
      </c>
      <c r="C142" s="14">
        <v>6311410</v>
      </c>
      <c r="D142" s="14" t="s">
        <v>142</v>
      </c>
      <c r="E142" s="15" t="s">
        <v>40</v>
      </c>
      <c r="F142" s="21">
        <v>1500000</v>
      </c>
      <c r="G142" s="21">
        <v>0</v>
      </c>
      <c r="H142" s="21">
        <f>+F142-G142</f>
        <v>1500000</v>
      </c>
      <c r="I142" s="13" t="s">
        <v>310</v>
      </c>
      <c r="J142" s="13" t="s">
        <v>308</v>
      </c>
      <c r="K142" s="14">
        <v>6311410</v>
      </c>
      <c r="L142" s="14" t="s">
        <v>142</v>
      </c>
      <c r="M142" s="15" t="s">
        <v>40</v>
      </c>
    </row>
    <row r="143" spans="1:13" ht="63">
      <c r="A143" s="13" t="s">
        <v>41</v>
      </c>
      <c r="B143" s="13" t="s">
        <v>182</v>
      </c>
      <c r="C143" s="14">
        <v>6311410</v>
      </c>
      <c r="D143" s="14" t="s">
        <v>142</v>
      </c>
      <c r="E143" s="15" t="s">
        <v>42</v>
      </c>
      <c r="F143" s="21">
        <v>450000</v>
      </c>
      <c r="G143" s="21">
        <v>0</v>
      </c>
      <c r="H143" s="21">
        <f>+F143-G143</f>
        <v>450000</v>
      </c>
      <c r="I143" s="13" t="s">
        <v>311</v>
      </c>
      <c r="J143" s="13" t="s">
        <v>308</v>
      </c>
      <c r="K143" s="14">
        <v>6311410</v>
      </c>
      <c r="L143" s="14" t="s">
        <v>142</v>
      </c>
      <c r="M143" s="15" t="s">
        <v>42</v>
      </c>
    </row>
    <row r="144" spans="1:13" ht="21">
      <c r="A144" s="33" t="s">
        <v>125</v>
      </c>
      <c r="B144" s="34"/>
      <c r="C144" s="34"/>
      <c r="D144" s="34"/>
      <c r="E144" s="35"/>
      <c r="F144" s="22">
        <f>+F145</f>
        <v>466500</v>
      </c>
      <c r="G144" s="22">
        <f>+G145</f>
        <v>23300</v>
      </c>
      <c r="H144" s="22">
        <f>+H145</f>
        <v>443200</v>
      </c>
      <c r="I144" s="33" t="s">
        <v>125</v>
      </c>
      <c r="J144" s="34"/>
      <c r="K144" s="34"/>
      <c r="L144" s="34"/>
      <c r="M144" s="35"/>
    </row>
    <row r="145" spans="1:13" ht="21">
      <c r="A145" s="13" t="s">
        <v>36</v>
      </c>
      <c r="B145" s="13" t="s">
        <v>182</v>
      </c>
      <c r="C145" s="14" t="s">
        <v>191</v>
      </c>
      <c r="D145" s="14" t="s">
        <v>155</v>
      </c>
      <c r="E145" s="15" t="s">
        <v>128</v>
      </c>
      <c r="F145" s="21">
        <v>466500</v>
      </c>
      <c r="G145" s="21">
        <v>23300</v>
      </c>
      <c r="H145" s="21">
        <f>+F145-G145</f>
        <v>443200</v>
      </c>
      <c r="I145" s="13" t="s">
        <v>287</v>
      </c>
      <c r="J145" s="13" t="s">
        <v>308</v>
      </c>
      <c r="K145" s="14" t="s">
        <v>191</v>
      </c>
      <c r="L145" s="14" t="s">
        <v>155</v>
      </c>
      <c r="M145" s="15" t="s">
        <v>128</v>
      </c>
    </row>
    <row r="146" spans="1:13" ht="21">
      <c r="A146" s="39" t="s">
        <v>103</v>
      </c>
      <c r="B146" s="40"/>
      <c r="C146" s="40"/>
      <c r="D146" s="40"/>
      <c r="E146" s="41"/>
      <c r="F146" s="19">
        <f aca="true" t="shared" si="14" ref="F146:H147">+F147</f>
        <v>219554700</v>
      </c>
      <c r="G146" s="19">
        <f t="shared" si="14"/>
        <v>394200</v>
      </c>
      <c r="H146" s="19">
        <f t="shared" si="14"/>
        <v>219160500</v>
      </c>
      <c r="I146" s="39" t="s">
        <v>103</v>
      </c>
      <c r="J146" s="40"/>
      <c r="K146" s="40"/>
      <c r="L146" s="40"/>
      <c r="M146" s="41"/>
    </row>
    <row r="147" spans="1:13" ht="21">
      <c r="A147" s="33" t="s">
        <v>126</v>
      </c>
      <c r="B147" s="34"/>
      <c r="C147" s="34"/>
      <c r="D147" s="34"/>
      <c r="E147" s="35"/>
      <c r="F147" s="22">
        <f t="shared" si="14"/>
        <v>219554700</v>
      </c>
      <c r="G147" s="22">
        <f t="shared" si="14"/>
        <v>394200</v>
      </c>
      <c r="H147" s="22">
        <f t="shared" si="14"/>
        <v>219160500</v>
      </c>
      <c r="I147" s="33" t="s">
        <v>126</v>
      </c>
      <c r="J147" s="34"/>
      <c r="K147" s="34"/>
      <c r="L147" s="34"/>
      <c r="M147" s="35"/>
    </row>
    <row r="148" spans="1:13" ht="21">
      <c r="A148" s="13" t="s">
        <v>36</v>
      </c>
      <c r="B148" s="13" t="s">
        <v>183</v>
      </c>
      <c r="C148" s="14" t="s">
        <v>191</v>
      </c>
      <c r="D148" s="14" t="s">
        <v>156</v>
      </c>
      <c r="E148" s="15" t="s">
        <v>128</v>
      </c>
      <c r="F148" s="21">
        <v>219554700</v>
      </c>
      <c r="G148" s="21">
        <v>394200</v>
      </c>
      <c r="H148" s="21">
        <f>+F148-G148</f>
        <v>219160500</v>
      </c>
      <c r="I148" s="13" t="s">
        <v>287</v>
      </c>
      <c r="J148" s="13" t="s">
        <v>312</v>
      </c>
      <c r="K148" s="14" t="s">
        <v>191</v>
      </c>
      <c r="L148" s="14" t="s">
        <v>156</v>
      </c>
      <c r="M148" s="15" t="s">
        <v>128</v>
      </c>
    </row>
    <row r="149" spans="1:13" ht="21">
      <c r="A149" s="45" t="s">
        <v>104</v>
      </c>
      <c r="B149" s="46"/>
      <c r="C149" s="46"/>
      <c r="D149" s="46"/>
      <c r="E149" s="47"/>
      <c r="F149" s="17">
        <f aca="true" t="shared" si="15" ref="F149:H151">+F150</f>
        <v>834512100</v>
      </c>
      <c r="G149" s="17">
        <f t="shared" si="15"/>
        <v>0</v>
      </c>
      <c r="H149" s="17">
        <f t="shared" si="15"/>
        <v>834512100</v>
      </c>
      <c r="I149" s="45" t="s">
        <v>104</v>
      </c>
      <c r="J149" s="46"/>
      <c r="K149" s="46"/>
      <c r="L149" s="46"/>
      <c r="M149" s="47"/>
    </row>
    <row r="150" spans="1:13" ht="21">
      <c r="A150" s="36" t="s">
        <v>105</v>
      </c>
      <c r="B150" s="37"/>
      <c r="C150" s="37"/>
      <c r="D150" s="37"/>
      <c r="E150" s="38"/>
      <c r="F150" s="18">
        <f t="shared" si="15"/>
        <v>834512100</v>
      </c>
      <c r="G150" s="18">
        <f t="shared" si="15"/>
        <v>0</v>
      </c>
      <c r="H150" s="18">
        <f t="shared" si="15"/>
        <v>834512100</v>
      </c>
      <c r="I150" s="36" t="s">
        <v>105</v>
      </c>
      <c r="J150" s="37"/>
      <c r="K150" s="37"/>
      <c r="L150" s="37"/>
      <c r="M150" s="38"/>
    </row>
    <row r="151" spans="1:13" ht="21">
      <c r="A151" s="39" t="s">
        <v>106</v>
      </c>
      <c r="B151" s="40"/>
      <c r="C151" s="40"/>
      <c r="D151" s="40"/>
      <c r="E151" s="41"/>
      <c r="F151" s="19">
        <f t="shared" si="15"/>
        <v>834512100</v>
      </c>
      <c r="G151" s="19">
        <f t="shared" si="15"/>
        <v>0</v>
      </c>
      <c r="H151" s="19">
        <f t="shared" si="15"/>
        <v>834512100</v>
      </c>
      <c r="I151" s="39" t="s">
        <v>106</v>
      </c>
      <c r="J151" s="40"/>
      <c r="K151" s="40"/>
      <c r="L151" s="40"/>
      <c r="M151" s="41"/>
    </row>
    <row r="152" spans="1:13" ht="21">
      <c r="A152" s="33" t="s">
        <v>112</v>
      </c>
      <c r="B152" s="34"/>
      <c r="C152" s="34"/>
      <c r="D152" s="34"/>
      <c r="E152" s="35"/>
      <c r="F152" s="22">
        <f>SUM(F153:F154)</f>
        <v>834512100</v>
      </c>
      <c r="G152" s="22">
        <f>SUM(G153:G154)</f>
        <v>0</v>
      </c>
      <c r="H152" s="22">
        <f>SUM(H153:H154)</f>
        <v>834512100</v>
      </c>
      <c r="I152" s="33" t="s">
        <v>112</v>
      </c>
      <c r="J152" s="34"/>
      <c r="K152" s="34"/>
      <c r="L152" s="34"/>
      <c r="M152" s="35"/>
    </row>
    <row r="153" spans="1:13" ht="21">
      <c r="A153" s="13" t="s">
        <v>35</v>
      </c>
      <c r="B153" s="13" t="s">
        <v>184</v>
      </c>
      <c r="C153" s="14" t="s">
        <v>192</v>
      </c>
      <c r="D153" s="14" t="s">
        <v>142</v>
      </c>
      <c r="E153" s="15" t="s">
        <v>127</v>
      </c>
      <c r="F153" s="21">
        <v>812055300</v>
      </c>
      <c r="G153" s="21">
        <v>0</v>
      </c>
      <c r="H153" s="21">
        <f>+F153-G153</f>
        <v>812055300</v>
      </c>
      <c r="I153" s="13" t="s">
        <v>313</v>
      </c>
      <c r="J153" s="13" t="s">
        <v>314</v>
      </c>
      <c r="K153" s="14" t="s">
        <v>192</v>
      </c>
      <c r="L153" s="14" t="s">
        <v>142</v>
      </c>
      <c r="M153" s="15" t="s">
        <v>127</v>
      </c>
    </row>
    <row r="154" spans="1:13" ht="21">
      <c r="A154" s="13" t="s">
        <v>35</v>
      </c>
      <c r="B154" s="13" t="s">
        <v>184</v>
      </c>
      <c r="C154" s="14" t="s">
        <v>191</v>
      </c>
      <c r="D154" s="14" t="s">
        <v>142</v>
      </c>
      <c r="E154" s="15" t="s">
        <v>128</v>
      </c>
      <c r="F154" s="21">
        <v>22456800</v>
      </c>
      <c r="G154" s="21">
        <v>0</v>
      </c>
      <c r="H154" s="21">
        <f>+F154-G154</f>
        <v>22456800</v>
      </c>
      <c r="I154" s="13" t="s">
        <v>313</v>
      </c>
      <c r="J154" s="13" t="s">
        <v>314</v>
      </c>
      <c r="K154" s="14" t="s">
        <v>191</v>
      </c>
      <c r="L154" s="14" t="s">
        <v>142</v>
      </c>
      <c r="M154" s="15" t="s">
        <v>128</v>
      </c>
    </row>
    <row r="156" spans="1:13" s="12" customFormat="1" ht="21">
      <c r="A156" s="9" t="s">
        <v>129</v>
      </c>
      <c r="B156" s="10" t="s">
        <v>193</v>
      </c>
      <c r="C156" s="10">
        <v>6311100</v>
      </c>
      <c r="D156" s="10" t="s">
        <v>127</v>
      </c>
      <c r="E156" s="11"/>
      <c r="F156" s="24"/>
      <c r="G156" s="24"/>
      <c r="H156" s="24"/>
      <c r="I156" s="9" t="s">
        <v>129</v>
      </c>
      <c r="J156" s="10" t="s">
        <v>193</v>
      </c>
      <c r="K156" s="10">
        <v>6311100</v>
      </c>
      <c r="L156" s="10" t="s">
        <v>127</v>
      </c>
      <c r="M156" s="11"/>
    </row>
    <row r="157" spans="1:13" s="12" customFormat="1" ht="21">
      <c r="A157" s="9"/>
      <c r="B157" s="10"/>
      <c r="C157" s="10">
        <v>6311110</v>
      </c>
      <c r="D157" s="10" t="s">
        <v>127</v>
      </c>
      <c r="E157" s="11" t="s">
        <v>130</v>
      </c>
      <c r="F157" s="24"/>
      <c r="G157" s="24"/>
      <c r="H157" s="24"/>
      <c r="I157" s="9"/>
      <c r="J157" s="10"/>
      <c r="K157" s="10">
        <v>6311110</v>
      </c>
      <c r="L157" s="10" t="s">
        <v>127</v>
      </c>
      <c r="M157" s="11" t="s">
        <v>130</v>
      </c>
    </row>
    <row r="158" spans="1:13" s="12" customFormat="1" ht="21">
      <c r="A158" s="9"/>
      <c r="B158" s="10"/>
      <c r="C158" s="10">
        <v>6311120</v>
      </c>
      <c r="D158" s="10" t="s">
        <v>127</v>
      </c>
      <c r="E158" s="11" t="s">
        <v>131</v>
      </c>
      <c r="F158" s="24"/>
      <c r="G158" s="24"/>
      <c r="H158" s="24"/>
      <c r="I158" s="9"/>
      <c r="J158" s="10"/>
      <c r="K158" s="10">
        <v>6311120</v>
      </c>
      <c r="L158" s="10" t="s">
        <v>127</v>
      </c>
      <c r="M158" s="11" t="s">
        <v>131</v>
      </c>
    </row>
    <row r="159" spans="1:13" s="12" customFormat="1" ht="21">
      <c r="A159" s="9"/>
      <c r="B159" s="10"/>
      <c r="C159" s="10">
        <v>6311150</v>
      </c>
      <c r="D159" s="10" t="s">
        <v>127</v>
      </c>
      <c r="E159" s="11" t="s">
        <v>132</v>
      </c>
      <c r="F159" s="24"/>
      <c r="G159" s="24"/>
      <c r="H159" s="24"/>
      <c r="I159" s="9"/>
      <c r="J159" s="10"/>
      <c r="K159" s="10">
        <v>6311150</v>
      </c>
      <c r="L159" s="10" t="s">
        <v>127</v>
      </c>
      <c r="M159" s="11" t="s">
        <v>132</v>
      </c>
    </row>
    <row r="160" spans="1:13" s="12" customFormat="1" ht="21">
      <c r="A160" s="9"/>
      <c r="B160" s="10" t="s">
        <v>194</v>
      </c>
      <c r="C160" s="10">
        <v>6311200</v>
      </c>
      <c r="D160" s="10" t="s">
        <v>128</v>
      </c>
      <c r="E160" s="11"/>
      <c r="F160" s="24"/>
      <c r="G160" s="24"/>
      <c r="H160" s="24"/>
      <c r="I160" s="9"/>
      <c r="J160" s="10" t="s">
        <v>194</v>
      </c>
      <c r="K160" s="10">
        <v>6311200</v>
      </c>
      <c r="L160" s="10" t="s">
        <v>128</v>
      </c>
      <c r="M160" s="11"/>
    </row>
    <row r="161" spans="1:13" s="12" customFormat="1" ht="21">
      <c r="A161" s="3"/>
      <c r="B161" s="4"/>
      <c r="C161" s="10">
        <v>6311210</v>
      </c>
      <c r="D161" s="10" t="s">
        <v>128</v>
      </c>
      <c r="E161" s="5" t="s">
        <v>133</v>
      </c>
      <c r="F161" s="24"/>
      <c r="G161" s="24"/>
      <c r="H161" s="24"/>
      <c r="I161" s="3"/>
      <c r="J161" s="4"/>
      <c r="K161" s="10">
        <v>6311210</v>
      </c>
      <c r="L161" s="10" t="s">
        <v>128</v>
      </c>
      <c r="M161" s="5" t="s">
        <v>133</v>
      </c>
    </row>
    <row r="162" spans="1:13" s="12" customFormat="1" ht="21">
      <c r="A162" s="3"/>
      <c r="B162" s="4"/>
      <c r="C162" s="10">
        <v>6311220</v>
      </c>
      <c r="D162" s="10" t="s">
        <v>128</v>
      </c>
      <c r="E162" s="5" t="s">
        <v>134</v>
      </c>
      <c r="F162" s="24"/>
      <c r="G162" s="24"/>
      <c r="H162" s="24"/>
      <c r="I162" s="3"/>
      <c r="J162" s="4"/>
      <c r="K162" s="10">
        <v>6311220</v>
      </c>
      <c r="L162" s="10" t="s">
        <v>128</v>
      </c>
      <c r="M162" s="5" t="s">
        <v>134</v>
      </c>
    </row>
    <row r="163" spans="1:13" s="12" customFormat="1" ht="21">
      <c r="A163" s="3"/>
      <c r="B163" s="4"/>
      <c r="C163" s="10">
        <v>6311230</v>
      </c>
      <c r="D163" s="10" t="s">
        <v>128</v>
      </c>
      <c r="E163" s="5" t="s">
        <v>135</v>
      </c>
      <c r="F163" s="24"/>
      <c r="G163" s="24"/>
      <c r="H163" s="24"/>
      <c r="I163" s="3"/>
      <c r="J163" s="4"/>
      <c r="K163" s="10">
        <v>6311230</v>
      </c>
      <c r="L163" s="10" t="s">
        <v>128</v>
      </c>
      <c r="M163" s="5" t="s">
        <v>135</v>
      </c>
    </row>
    <row r="164" spans="1:13" s="12" customFormat="1" ht="21">
      <c r="A164" s="3"/>
      <c r="B164" s="4"/>
      <c r="C164" s="10">
        <v>6311240</v>
      </c>
      <c r="D164" s="10" t="s">
        <v>128</v>
      </c>
      <c r="E164" s="5" t="s">
        <v>136</v>
      </c>
      <c r="F164" s="24"/>
      <c r="G164" s="24"/>
      <c r="H164" s="24"/>
      <c r="I164" s="3"/>
      <c r="J164" s="4"/>
      <c r="K164" s="10">
        <v>6311240</v>
      </c>
      <c r="L164" s="10" t="s">
        <v>128</v>
      </c>
      <c r="M164" s="5" t="s">
        <v>136</v>
      </c>
    </row>
  </sheetData>
  <sheetProtection/>
  <mergeCells count="162">
    <mergeCell ref="I152:M152"/>
    <mergeCell ref="A1:M1"/>
    <mergeCell ref="I131:M131"/>
    <mergeCell ref="I132:M132"/>
    <mergeCell ref="I133:M133"/>
    <mergeCell ref="I144:M144"/>
    <mergeCell ref="I146:M146"/>
    <mergeCell ref="I147:M147"/>
    <mergeCell ref="I149:M149"/>
    <mergeCell ref="I150:M150"/>
    <mergeCell ref="I151:M151"/>
    <mergeCell ref="I126:M126"/>
    <mergeCell ref="I127:M127"/>
    <mergeCell ref="I135:M135"/>
    <mergeCell ref="I136:M136"/>
    <mergeCell ref="I138:M138"/>
    <mergeCell ref="I139:M139"/>
    <mergeCell ref="I114:M114"/>
    <mergeCell ref="I115:M115"/>
    <mergeCell ref="I117:M117"/>
    <mergeCell ref="I118:M118"/>
    <mergeCell ref="I122:M122"/>
    <mergeCell ref="I123:M123"/>
    <mergeCell ref="I104:M104"/>
    <mergeCell ref="I106:M106"/>
    <mergeCell ref="I108:M108"/>
    <mergeCell ref="I109:M109"/>
    <mergeCell ref="I111:M111"/>
    <mergeCell ref="I112:M112"/>
    <mergeCell ref="I94:M94"/>
    <mergeCell ref="I95:M95"/>
    <mergeCell ref="I97:M97"/>
    <mergeCell ref="I99:M99"/>
    <mergeCell ref="I101:M101"/>
    <mergeCell ref="I102:M102"/>
    <mergeCell ref="I82:M82"/>
    <mergeCell ref="I83:M83"/>
    <mergeCell ref="I84:M84"/>
    <mergeCell ref="I85:M85"/>
    <mergeCell ref="I89:M89"/>
    <mergeCell ref="I90:M90"/>
    <mergeCell ref="I72:M72"/>
    <mergeCell ref="I74:M74"/>
    <mergeCell ref="I76:M76"/>
    <mergeCell ref="I78:M78"/>
    <mergeCell ref="I79:M79"/>
    <mergeCell ref="I80:M80"/>
    <mergeCell ref="I45:M45"/>
    <mergeCell ref="I48:M48"/>
    <mergeCell ref="I49:M49"/>
    <mergeCell ref="I51:M51"/>
    <mergeCell ref="I52:M52"/>
    <mergeCell ref="I67:M67"/>
    <mergeCell ref="I36:M36"/>
    <mergeCell ref="I39:M39"/>
    <mergeCell ref="I40:M40"/>
    <mergeCell ref="I41:M41"/>
    <mergeCell ref="I42:M42"/>
    <mergeCell ref="I44:M44"/>
    <mergeCell ref="I28:M28"/>
    <mergeCell ref="I30:M30"/>
    <mergeCell ref="I31:M31"/>
    <mergeCell ref="I32:M32"/>
    <mergeCell ref="I33:M33"/>
    <mergeCell ref="I35:M35"/>
    <mergeCell ref="I19:M19"/>
    <mergeCell ref="I20:M20"/>
    <mergeCell ref="I21:M21"/>
    <mergeCell ref="I25:M25"/>
    <mergeCell ref="I26:M26"/>
    <mergeCell ref="I27:M27"/>
    <mergeCell ref="I11:M11"/>
    <mergeCell ref="I13:M13"/>
    <mergeCell ref="I14:M14"/>
    <mergeCell ref="I15:M15"/>
    <mergeCell ref="I16:M16"/>
    <mergeCell ref="I18:M18"/>
    <mergeCell ref="I2:M2"/>
    <mergeCell ref="I5:M5"/>
    <mergeCell ref="I6:M6"/>
    <mergeCell ref="I7:M7"/>
    <mergeCell ref="I8:M8"/>
    <mergeCell ref="I10:M10"/>
    <mergeCell ref="A2:H2"/>
    <mergeCell ref="A5:E5"/>
    <mergeCell ref="A6:E6"/>
    <mergeCell ref="A7:E7"/>
    <mergeCell ref="A10:E10"/>
    <mergeCell ref="A13:E13"/>
    <mergeCell ref="A8:E8"/>
    <mergeCell ref="A11:E11"/>
    <mergeCell ref="A35:E35"/>
    <mergeCell ref="A14:E14"/>
    <mergeCell ref="A15:E15"/>
    <mergeCell ref="A18:E18"/>
    <mergeCell ref="A19:E19"/>
    <mergeCell ref="A20:E20"/>
    <mergeCell ref="A25:E25"/>
    <mergeCell ref="A16:E16"/>
    <mergeCell ref="A21:E21"/>
    <mergeCell ref="A28:E28"/>
    <mergeCell ref="A89:E89"/>
    <mergeCell ref="A39:E39"/>
    <mergeCell ref="A40:E40"/>
    <mergeCell ref="A41:E41"/>
    <mergeCell ref="A44:E44"/>
    <mergeCell ref="A48:E48"/>
    <mergeCell ref="A51:E51"/>
    <mergeCell ref="A45:E45"/>
    <mergeCell ref="A49:E49"/>
    <mergeCell ref="A52:E52"/>
    <mergeCell ref="A149:E149"/>
    <mergeCell ref="A147:E147"/>
    <mergeCell ref="A94:E94"/>
    <mergeCell ref="A101:E101"/>
    <mergeCell ref="A108:E108"/>
    <mergeCell ref="A111:E111"/>
    <mergeCell ref="A114:E114"/>
    <mergeCell ref="A117:E117"/>
    <mergeCell ref="A106:E106"/>
    <mergeCell ref="A109:E109"/>
    <mergeCell ref="A36:E36"/>
    <mergeCell ref="A42:E42"/>
    <mergeCell ref="A122:E122"/>
    <mergeCell ref="A126:E126"/>
    <mergeCell ref="A135:E135"/>
    <mergeCell ref="A138:E138"/>
    <mergeCell ref="A112:E112"/>
    <mergeCell ref="A115:E115"/>
    <mergeCell ref="A78:E78"/>
    <mergeCell ref="A79:E79"/>
    <mergeCell ref="A33:E33"/>
    <mergeCell ref="A26:E26"/>
    <mergeCell ref="A27:E27"/>
    <mergeCell ref="A30:E30"/>
    <mergeCell ref="A31:E31"/>
    <mergeCell ref="A32:E32"/>
    <mergeCell ref="A72:E72"/>
    <mergeCell ref="A74:E74"/>
    <mergeCell ref="A76:E76"/>
    <mergeCell ref="A80:E80"/>
    <mergeCell ref="A85:E85"/>
    <mergeCell ref="A82:E82"/>
    <mergeCell ref="A83:E83"/>
    <mergeCell ref="A84:E84"/>
    <mergeCell ref="A146:E146"/>
    <mergeCell ref="A90:E90"/>
    <mergeCell ref="A95:E95"/>
    <mergeCell ref="A97:E97"/>
    <mergeCell ref="A99:E99"/>
    <mergeCell ref="A102:E102"/>
    <mergeCell ref="A104:E104"/>
    <mergeCell ref="A67:E67"/>
    <mergeCell ref="A152:E152"/>
    <mergeCell ref="A118:E118"/>
    <mergeCell ref="A123:E123"/>
    <mergeCell ref="A127:E127"/>
    <mergeCell ref="A136:E136"/>
    <mergeCell ref="A139:E139"/>
    <mergeCell ref="A144:E144"/>
    <mergeCell ref="A150:E150"/>
    <mergeCell ref="A151:E151"/>
  </mergeCells>
  <printOptions/>
  <pageMargins left="0.44" right="0.2" top="0.32" bottom="0.35" header="0.17" footer="0.17"/>
  <pageSetup fitToHeight="0" fitToWidth="1" horizontalDpi="600" verticalDpi="600" orientation="landscape" paperSize="9" scale="60" r:id="rId1"/>
  <headerFooter>
    <oddHeader>&amp;R&amp;P</oddHeader>
  </headerFooter>
  <rowBreaks count="6" manualBreakCount="6">
    <brk id="24" max="255" man="1"/>
    <brk id="47" max="255" man="1"/>
    <brk id="81" max="255" man="1"/>
    <brk id="100" max="255" man="1"/>
    <brk id="121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2020-02-26T11:02:07Z</cp:lastPrinted>
  <dcterms:created xsi:type="dcterms:W3CDTF">2018-09-20T03:11:38Z</dcterms:created>
  <dcterms:modified xsi:type="dcterms:W3CDTF">2020-03-12T02:42:54Z</dcterms:modified>
  <cp:category/>
  <cp:version/>
  <cp:contentType/>
  <cp:contentStatus/>
</cp:coreProperties>
</file>